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thiago.carvalho\Desktop\"/>
    </mc:Choice>
  </mc:AlternateContent>
  <bookViews>
    <workbookView xWindow="120" yWindow="570" windowWidth="20730" windowHeight="11655" tabRatio="853"/>
  </bookViews>
  <sheets>
    <sheet name="Roteiro" sheetId="1" r:id="rId1"/>
    <sheet name="Hospedagem" sheetId="2" r:id="rId2"/>
    <sheet name="Transporte Custos" sheetId="4" r:id="rId3"/>
    <sheet name="Passeios Custos" sheetId="5" r:id="rId4"/>
    <sheet name="Linhas de Ônibus Havana" sheetId="9" r:id="rId5"/>
    <sheet name="Mapa Linhas de Ônibus Havana" sheetId="10" r:id="rId6"/>
    <sheet name="Horário Ônibus Entre Cidades" sheetId="7" r:id="rId7"/>
    <sheet name="Gastos" sheetId="6" r:id="rId8"/>
  </sheets>
  <calcPr calcId="162913"/>
</workbook>
</file>

<file path=xl/calcChain.xml><?xml version="1.0" encoding="utf-8"?>
<calcChain xmlns="http://schemas.openxmlformats.org/spreadsheetml/2006/main">
  <c r="E3" i="6" l="1"/>
  <c r="D3" i="6" l="1"/>
  <c r="E10" i="5" l="1"/>
  <c r="E3" i="5" l="1"/>
  <c r="E4" i="5"/>
  <c r="G4" i="2" l="1"/>
  <c r="F4" i="4" l="1"/>
  <c r="E9" i="5" l="1"/>
  <c r="E6" i="5"/>
  <c r="E7" i="5"/>
  <c r="E8" i="5"/>
  <c r="E5" i="5"/>
  <c r="F8" i="4"/>
  <c r="F7" i="4"/>
  <c r="F6" i="4"/>
  <c r="F5" i="4"/>
  <c r="F3" i="4"/>
  <c r="G8" i="2"/>
  <c r="G5" i="2"/>
  <c r="G6" i="2"/>
  <c r="G7" i="2"/>
  <c r="E11" i="5" l="1"/>
  <c r="C3" i="6"/>
  <c r="F9" i="4"/>
  <c r="B3" i="6" s="1"/>
  <c r="G3" i="2"/>
  <c r="G9" i="2" s="1"/>
  <c r="A3" i="6" s="1"/>
  <c r="F3" i="6" l="1"/>
  <c r="H3" i="6" l="1"/>
  <c r="J3" i="6" s="1"/>
  <c r="J4" i="6" l="1"/>
  <c r="L4" i="6" s="1"/>
  <c r="L3" i="6"/>
</calcChain>
</file>

<file path=xl/sharedStrings.xml><?xml version="1.0" encoding="utf-8"?>
<sst xmlns="http://schemas.openxmlformats.org/spreadsheetml/2006/main" count="286" uniqueCount="193">
  <si>
    <t>Dia</t>
  </si>
  <si>
    <t>RJ-Havana</t>
  </si>
  <si>
    <t>Havana</t>
  </si>
  <si>
    <t>Cienfuegos</t>
  </si>
  <si>
    <t>Dia da Semana</t>
  </si>
  <si>
    <t>Descrição</t>
  </si>
  <si>
    <t>Cidade</t>
  </si>
  <si>
    <t>Dia livre pela cidade.</t>
  </si>
  <si>
    <t>Dia livre.</t>
  </si>
  <si>
    <t>Cayo Largo</t>
  </si>
  <si>
    <t>Varadero</t>
  </si>
  <si>
    <t>Dia Livre em Cayo Largo. Retorno a noite para Varadero.</t>
  </si>
  <si>
    <t>Varadero-Cayo Largo</t>
  </si>
  <si>
    <t>Cayo Largo-Varadero</t>
  </si>
  <si>
    <t>Sábado</t>
  </si>
  <si>
    <t>Domingo</t>
  </si>
  <si>
    <t>Segunda-feira</t>
  </si>
  <si>
    <t>Terça-feira</t>
  </si>
  <si>
    <t>Quarta-feira</t>
  </si>
  <si>
    <t>Quinta-feira</t>
  </si>
  <si>
    <t>Sexta-feira</t>
  </si>
  <si>
    <t>Trinidad</t>
  </si>
  <si>
    <t>Havana-RJ</t>
  </si>
  <si>
    <t>Ir a Playa Rancho Luna. Ir no Delfinario Cienfuegos. Noite livre.</t>
  </si>
  <si>
    <t>Endereço</t>
  </si>
  <si>
    <t>Tipo de Quarto</t>
  </si>
  <si>
    <t>Preço Diária</t>
  </si>
  <si>
    <t>Preço Total</t>
  </si>
  <si>
    <t>Fonte</t>
  </si>
  <si>
    <t>Hotel/Casa</t>
  </si>
  <si>
    <t>Privado</t>
  </si>
  <si>
    <t>Hostal La Candelaria – Elvira e Alejandro</t>
  </si>
  <si>
    <t>Calle Antonio Guiteras, 129 </t>
  </si>
  <si>
    <t>Cienfuegos-Trinidad</t>
  </si>
  <si>
    <t>Varadero-Havana</t>
  </si>
  <si>
    <t>Pela manhã voo para Cayo Largo. Dia livre.</t>
  </si>
  <si>
    <t>Retorno ao RJ.</t>
  </si>
  <si>
    <t>Hostal Ramiro</t>
  </si>
  <si>
    <t>http://www.cubaccommodation.com/properties_details.asp?id_hotel=2211</t>
  </si>
  <si>
    <t>Hotel Dos Mares</t>
  </si>
  <si>
    <t>Calle 53 y 1ra. Avenida</t>
  </si>
  <si>
    <t>http://www.cubaccommodation.com/properties_details.asp?id_hotel=650#</t>
  </si>
  <si>
    <t>Total</t>
  </si>
  <si>
    <t>Hospedagem</t>
  </si>
  <si>
    <t>Diárias</t>
  </si>
  <si>
    <t>Cidade Origem</t>
  </si>
  <si>
    <t>Cidade Destino</t>
  </si>
  <si>
    <t>Meio de Transporte</t>
  </si>
  <si>
    <t>Preço</t>
  </si>
  <si>
    <t>Quant.</t>
  </si>
  <si>
    <t>Ônibus</t>
  </si>
  <si>
    <t>Santa Clara</t>
  </si>
  <si>
    <t>Transportes Internos - Cuba</t>
  </si>
  <si>
    <t>Destino</t>
  </si>
  <si>
    <t xml:space="preserve">Quant. </t>
  </si>
  <si>
    <t>Passeios</t>
  </si>
  <si>
    <t>Transporte</t>
  </si>
  <si>
    <t>Alimentação</t>
  </si>
  <si>
    <t>Diário</t>
  </si>
  <si>
    <t>Gastos</t>
  </si>
  <si>
    <t>Playa Rancho Luna</t>
  </si>
  <si>
    <t>Delfinario</t>
  </si>
  <si>
    <t>Valle de los Ingenios</t>
  </si>
  <si>
    <t>Total:</t>
  </si>
  <si>
    <t>Ave 46 #4410 / 35 y 37</t>
  </si>
  <si>
    <t>http://www.cubaccommodation.com/properties_details.asp?id_hotel=322#</t>
  </si>
  <si>
    <t>Playa Giron-Cienfuegos</t>
  </si>
  <si>
    <t>Playa Giron</t>
  </si>
  <si>
    <t>CUC</t>
  </si>
  <si>
    <t>EUR</t>
  </si>
  <si>
    <t>BRL (Cámbio)</t>
  </si>
  <si>
    <t>BRL TOTAL</t>
  </si>
  <si>
    <t>EUR (Cambio)</t>
  </si>
  <si>
    <t>Casa Colonial 1715</t>
  </si>
  <si>
    <t>http://www.cubaccommodation.com/properties_details.asp?id_hotel=491#</t>
  </si>
  <si>
    <t>Levar</t>
  </si>
  <si>
    <t>Lamparilla No. 324 e/ Aguacate y Compostela</t>
  </si>
  <si>
    <t>Passeio  ao Vale de Los Ingenios. Dia livre.</t>
  </si>
  <si>
    <t>Ir a Playa Ancon. Dia livre. Noite conhecer Disco Ayala.</t>
  </si>
  <si>
    <t>Playa Ancon</t>
  </si>
  <si>
    <t>Santa Clara-Varadero</t>
  </si>
  <si>
    <t>Havana-Playa Giron</t>
  </si>
  <si>
    <t>Tour a Cueva de Los Peces e Punta Perdiz (talvez necessário táxi). Noite Livre.</t>
  </si>
  <si>
    <t>Caletera Buena</t>
  </si>
  <si>
    <t>Punta Perdiz / Cova dos Peixes</t>
  </si>
  <si>
    <t>Data</t>
  </si>
  <si>
    <t>1º</t>
  </si>
  <si>
    <t>2º</t>
  </si>
  <si>
    <t>3º</t>
  </si>
  <si>
    <t>4º</t>
  </si>
  <si>
    <t>5º</t>
  </si>
  <si>
    <t>6º</t>
  </si>
  <si>
    <t>7º</t>
  </si>
  <si>
    <t>8º</t>
  </si>
  <si>
    <t>9º</t>
  </si>
  <si>
    <t>10º</t>
  </si>
  <si>
    <t>11º</t>
  </si>
  <si>
    <t>12º</t>
  </si>
  <si>
    <t>13º</t>
  </si>
  <si>
    <t>14º</t>
  </si>
  <si>
    <t>15º</t>
  </si>
  <si>
    <t>16º</t>
  </si>
  <si>
    <t>17º</t>
  </si>
  <si>
    <t>18º</t>
  </si>
  <si>
    <t>1ª Casa de Playa Giron, Ao Lado Esquerdo</t>
  </si>
  <si>
    <t>Ronel and Ivette's Casa Particular</t>
  </si>
  <si>
    <t>Hora de Saída</t>
  </si>
  <si>
    <t>Hora de Chegada</t>
  </si>
  <si>
    <t>Horário dos Ônibus - Viazul</t>
  </si>
  <si>
    <t>Rota: Habana &gt; Playa Giron - IDA</t>
  </si>
  <si>
    <t>Rota: Playa Giron &gt; Habana - REGRESSO</t>
  </si>
  <si>
    <t>Rota: Cienfuegos&gt; Playa Giron - REGRESSO</t>
  </si>
  <si>
    <t>Rota: Cienfuegos &gt; Trinidad - IDA</t>
  </si>
  <si>
    <t>Rota: Playa Giron &gt; Cienfuegos - IDA</t>
  </si>
  <si>
    <t>Rota: Trinidad &gt; Cienfuegos - REGRESSO</t>
  </si>
  <si>
    <t>Rota: Trinidad &gt; Santa Clara - IDA</t>
  </si>
  <si>
    <t>Rota: Santa Clara &gt; Trinidad - REGRESSO</t>
  </si>
  <si>
    <t>Rota: Santa Clara &gt; Varadero - IDA</t>
  </si>
  <si>
    <t>Rota: Varadero &gt; Santa Clara - REGRESSO</t>
  </si>
  <si>
    <t>Rota: Varadero &gt; Habana - IDA</t>
  </si>
  <si>
    <t>Rota: Habana &gt; Varadero - REGRESSO</t>
  </si>
  <si>
    <t>Cambio EURO</t>
  </si>
  <si>
    <t>http://www.playagironcasa.com/</t>
  </si>
  <si>
    <t>Mochilão Outubro/2016 - Cuba</t>
  </si>
  <si>
    <t>http://www.cubaccommodation.com/properties_details.asp?id_hotel=2294</t>
  </si>
  <si>
    <t>Trinidad-Santa Clara</t>
  </si>
  <si>
    <t>Casa José Marantes e Inês</t>
  </si>
  <si>
    <t>Calle Colon 271 entre E.P. Morales (Sindico) e Gral Roloff (Caridad)</t>
  </si>
  <si>
    <t>Pela manhã Ir a Cueva de Saturno (Cova de Saturno). Ida para Havana 16:00. Chegada 19:15. Noite livre.</t>
  </si>
  <si>
    <t>Cueva de Saturno</t>
  </si>
  <si>
    <t>Ir para Cienfuegos. Ônibus as 10:40. Chegando comprar passagem para Trinidad (12/11/16). Dia Livre.</t>
  </si>
  <si>
    <t>Pela manhã partir para Trinidad. Viazul primeiro ônibus 12:20. Chegando comprar passagem para Santa Clara (15/11/16) e tentar comprar Santa Clara-Varadero (16/11/16). Dia livre. Noite ir na Casa de La Musica.</t>
  </si>
  <si>
    <t xml:space="preserve">Saida as 7:30 para Santa Clara. Chegando as 10:40. Comprar passagem para Varadero (16/11/16). Dia livre em Santa Clara. </t>
  </si>
  <si>
    <t>De manhã ir para Varadero. Ônibus para Varadero 8:20. Chegada as 11:35. Comprar passagem para Havana (20/11/16). Dia livre.</t>
  </si>
  <si>
    <t xml:space="preserve">Conhecer Vedado e Região. Pontos a conhecer: Hotel Nacional, Sorveteria Copelia, Hotel Havana Libre, Teatro Nacional, Praça da Revolução, Biblioteca Nacional e Miramar. </t>
  </si>
  <si>
    <t>Chegada por volta do meio dia. Fazer câmbio. Ida Cubatur fechar Cayo Largo. Tentar fechar táxi para Playa Gyron. Dia Livre pelo Malecon.</t>
  </si>
  <si>
    <t>Conhecer Habana Vieja e Centro Habana. Pontos a conhecer: Castillo de la Real Fuerza, El Templete, Plaza de Armas, Bar Habana Club – Museo del Ron, Plaza Vieja, Plaza San Francisco, Calle Mercaderes, Hotel Ambos os Mundos, Plaza de la Catedral, La Bodeguita del Medio e Calles Empedrado.</t>
  </si>
  <si>
    <t>Ir para Playa Giron. Ônibus as 07:00. Pesquisar tour para Cueva de Los Peces e Punta Perdiz. Possibilidade de ir de bike para ambos. Pesquisar preço de táxi ou comprar passagem para Cienfuegos (10/11/16). Ida a Caleta Buena. Dia Livre.</t>
  </si>
  <si>
    <t>Identificação</t>
  </si>
  <si>
    <t>Rota</t>
  </si>
  <si>
    <t>Principais Pontos</t>
  </si>
  <si>
    <t>P-1</t>
  </si>
  <si>
    <t>La Rosita - Playa</t>
  </si>
  <si>
    <t>P-2</t>
  </si>
  <si>
    <t>Alberro - Vedado</t>
  </si>
  <si>
    <t>P-3</t>
  </si>
  <si>
    <t>P-4</t>
  </si>
  <si>
    <t>P-5</t>
  </si>
  <si>
    <t>P-6</t>
  </si>
  <si>
    <t>P-7</t>
  </si>
  <si>
    <t>P-8</t>
  </si>
  <si>
    <t>P-9</t>
  </si>
  <si>
    <t>P-10</t>
  </si>
  <si>
    <t>P-11</t>
  </si>
  <si>
    <t>P-12</t>
  </si>
  <si>
    <t>P-13</t>
  </si>
  <si>
    <t>P-14</t>
  </si>
  <si>
    <t>P-15</t>
  </si>
  <si>
    <t>P-16</t>
  </si>
  <si>
    <t>Transporte Interno Havana</t>
  </si>
  <si>
    <t>Alamar - Túnel de Línea</t>
  </si>
  <si>
    <t>P-C</t>
  </si>
  <si>
    <t>Conecta la zona suburbana de San Miguel del Padrón con el centro financiero de El Vedado y la zona hotelera de Miramar, teniendo sus principales paradas en la Virgen del Camino, Cuatro Caminos, La Rampa, la calle Línea y atravesando el túnel de esta calle hacia Miramar y Playa por toda la calle 3.ª.</t>
  </si>
  <si>
    <t>Conecta el municipio Cotorro con los municipios 10 de Octubre, Cerro y Plaza terminando su recorrido en el Vedado, teniendo sus principales paradas en la Carretera Central a lo largo del Cotorro y San Francisco de Paula, a lo largo de las calles Dolores y Lacret en Lawton y Santos Suárez respectivamente, la Ciudad Deportiva, la Terminal de Ómnibus Nacionales, calle 23 y G y 3.ª.</t>
  </si>
  <si>
    <t>Vincula al reparto Alamar en el este de la Habana con los populosos municipios Guanabacoa, San Miguel del Padrón, 10 de Octubre, Cerro y Plaza, teniendo sus principales paradas en Alamar, la rotonda de Cojimar, el semáforo de Guanabacoa en la Vía Blanca, la Virgen del Camino, la Víbora, la Ciudad Deportiva, el Zoológico de la Habana de la Ave. 26, y en las proximidades del Túnel de Línea y el puente de hierro sobre el río Almendares lo que facilita el acceso a Miramar.</t>
  </si>
  <si>
    <t>Conecta a San Agustín con la Lisa, Marianao el Vedado, Centro Habana y bordea la zona histórica de la Habana Vieja por la Avenida del Puerto, teniendo sus principales paradas en San Agustín, el Hospital Frank País, el puente de La Lisa, la Plaza de Marianao, los hospitales Militar, Pediátrico de Marianao y Oftalmológico Pando Ferrer, a lo largo de la Ave. 31 y Línea, La Rampa, la calle San Lázaro y la Avenida del Puerto.</t>
  </si>
  <si>
    <t>Conecta dicho reparto, a Mantilla, Párraga y La Palma a través de la Calzada de 10 de Octubre con Cuatro Caminos y el Vedado, teniendo sus principales paradas en el reparto Eléctrico, el Calvario, Mantilla, La Palma, la Víbora, la esquina de Toyo, Cuatro Caminos, Belascoaín, el Hospital Hermanos Ameijeiras, y en la Calle L en el Vedado, en las cercanías de la Universidad de la Habana y La Rampa.</t>
  </si>
  <si>
    <t>Conecta al municipio Cotorro con la Virgen del Camino, la zona comercial de Centro Habana y el centro histórico de la Habana Vieja, teniendo sus principales paradas a lo largo de la Calzada de Güines, la Virgen del Camino, el Hospital Hijas de Galicia, la esquina de Toyo, Cuatro Caminos y el parque de la Fraternidad,</t>
  </si>
  <si>
    <t>Conecta los municipios de Arroyo Naranjo y 10 de Octubre con Centro Habana, la Habana Vieja y la Habana del Este a través del Túnel de la Bahía de la Habana, teniendo sus principales paradas similares al P-6 hasta Cuatro Caminos donde toma hacia el Capitolio, el Paseo del Prado, La Punta y atravesando el túnel tiene paradas en el Parque Morro-Cabaña, el Hospital Naval y la Villa Panamericana.</t>
  </si>
  <si>
    <t>Que saliendo de La Palma sigue la misma ruta y similares paradas que el P-6 hasta llegar a La Rampa donde continua por las Calles 23, 41 y 114 en los municipios de Plaza, Playa y Marianao, respectivamente, hasta llegar a su destino final, teniendo sus principales paradas en los mismos lugares que el P-6 hasta el Hospital Ameijeiras y después en la Rampa, 23 y 12, 41 y 44, los Hospitales de Marianao, 51 y 114, y la CUJAE.</t>
  </si>
  <si>
    <t>Conecta la Víbora y la parte oeste del municipio Arroyo Naranjo con las zonas de hospitales de Altahabana, Marianao y con Playa a través de la Ave. 70, la Calle 3.ª hasta llegar al Náutico en Playa, teniendo sus principales paradas en la Víbora, La Palma, la Calle Perla, los Hospitales William Soler y Nacional. 100 y Boyeros, 100 y 51, la terminal Lido, la Ceguera, 3.ª y 70, el parque de diversiones La Isla del Coco y el Náutico.</t>
  </si>
  <si>
    <t>Conecta este reparto al este de la ciudad a través del Túnel de la Bahía con el Centro de la Habana y el Vedado, teniendo sus principales paradas en todo Alamar, la Avenida Monumental, El Hospital Naval, la Punta, el Capitolio, Reina. Carlos III hasta G y 25 en el Vedado.</t>
  </si>
  <si>
    <t>Conecta a todo el municipio sureño de Boyeros y su zona del Aeropuerto con Centro Habana y la Habana Vieja a través de la Avenida de la Independencia y las calles Carlos III y Reina, teniendo sus principales paradas en Santiago de las Vegas, el Aeropuerto Internacional José Martí (Terminales 1 y 2), Mazorra, Fontanar, el entronque de la CUJAE, Reloj Club, 100 y Boyeros, la Ciudad Deportiva, la Terminal de Ómnibus Nacionales y el Parque de la Fraternidad.</t>
  </si>
  <si>
    <t>Conecta al municipio Boyeros y Arroyo Naranjo a través de la Calzada de Bejucal con La Palma, Lawton, Luyanó, el Anillo del Puerto hasta el Parque de la Fraternidad, teniendo sus principales paradas en el Aeropuerto (terminal 1), Calabazar, el puente de Calabazar, La Palma, Porvenir y Dolores, la Estación Central de Ferrocarriles hasta su destino final.</t>
  </si>
  <si>
    <t>Conecta al municipio la Lisa y a Marianao con el Cerro Centro Habana y la Habana Vieja. teniendo sus principales paradas el la Rotonda de la Novia del Mediodía, la Lisa, la Plaza de Marianao, 51 y 100 y avanzando por Puentes Grandes, las Calzadas del Cerro y Monte parando en Cerro y Boyeros, el Hospital Salvador Allende(Covadonga), la Esquina de Tejas, Cuatro Caminos y el Parque de la Fraternidad.</t>
  </si>
  <si>
    <t>Conecta a este reparto, Guanabacoa y Regla con la Habana Vieja, Centro Habana y el Vedado a través del Anillo del Puerto de la Bahía de la Habana, teniendo sus principales paradas en Alamar, Berroa, en toda Guanabacoa y Regla, la Estación Central de Ferrocarriles, el Parque de la Fraternidad siguiendo la misma ruta y similares paradas que el P-11 hasta G y 25 en el Vedado.</t>
  </si>
  <si>
    <t>Que tiene similar recorrido y paradas que el P-12 en casi todo su trayecto hasta la Terminal de Ómnibus Nacionales donde toma por la Calle G hasta 23 bajando por toda la Rampa hasta el Malecón y de ahí a su destino final, teniendo sus principales paradas después de dejar la Avenida de la Independencia en G y 25, Coppelia, La Rampa y el Hosp. Ameijeiras.</t>
  </si>
  <si>
    <t>Que rodea toda la parte urbana de la ciudad a través del Primer Anillo de la Habana y entra en Marianao por 114 hasta Playa. Enlaza a las principales salidas de la ciudad por carreteras y autopistas y al resto de las rutas P, teniendo sus principales paradas en el Hospital Naval al este de la Habana, Berroa, los entronques con la Autopista Nacional, la Carretera Central en el Cotorro, la Autopista a Melena del Sur, la Calzada de Managua, el Parque Lenin, Puente de Calabazar, Ave. Rancho Boyeros, la CUJAE, 114 y 51, el Hospital Militar y Playa al oeste de la ciudad.</t>
  </si>
  <si>
    <t>Mapa Linhas de Ônibus Havana</t>
  </si>
  <si>
    <t>Hospital Naval - Playa</t>
  </si>
  <si>
    <t>Santiago de las Vegas - Vedado - Hosp. Ameijeiras</t>
  </si>
  <si>
    <t>Alamar - Guanabacoa - Vedado</t>
  </si>
  <si>
    <t>San Agustín - Parque de la Fraternidad</t>
  </si>
  <si>
    <t>Santiago de la Vegas - La Palma - Parque de la Fraternidad</t>
  </si>
  <si>
    <t>Santiago de la Vegas - Parque de la Fraternidad</t>
  </si>
  <si>
    <t>Alamar - Vedado</t>
  </si>
  <si>
    <t>Reparto Eléctrico - Vedado</t>
  </si>
  <si>
    <t>Alberro - Parque de la Fraternidad</t>
  </si>
  <si>
    <t>Reparto Eléctrico - Villa Panamericana</t>
  </si>
  <si>
    <t>La Palma - CUJAE</t>
  </si>
  <si>
    <t>Víbora - Playa</t>
  </si>
  <si>
    <t>San Agustín - Playa - Terminal de Trenes</t>
  </si>
  <si>
    <t>San Agustín - Terminal de Trenes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</si>
</sst>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CUC]\ #,##0.00"/>
  </numFmts>
  <fonts count="6" x14ac:knownFonts="1">
    <font>
      <sz val="11"/>
      <color theme="1"/>
      <name val="Calibri"/>
      <family val="2"/>
      <scheme val="minor"/>
    </font>
    <font>
      <b/>
      <sz val="11"/>
      <color theme="1"/>
      <name val="Calibri"/>
      <family val="2"/>
      <scheme val="minor"/>
    </font>
    <font>
      <u/>
      <sz val="11"/>
      <color theme="10"/>
      <name val="Calibri"/>
      <family val="2"/>
      <scheme val="minor"/>
    </font>
    <font>
      <sz val="11"/>
      <color rgb="FF000000"/>
      <name val="Calibri"/>
      <family val="2"/>
      <scheme val="minor"/>
    </font>
    <font>
      <sz val="10"/>
      <color rgb="FF000000"/>
      <name val="Arial"/>
      <family val="2"/>
    </font>
    <font>
      <sz val="11"/>
      <name val="Calibri"/>
      <family val="2"/>
      <scheme val="minor"/>
    </font>
  </fonts>
  <fills count="10">
    <fill>
      <patternFill patternType="none"/>
    </fill>
    <fill>
      <patternFill patternType="gray125"/>
    </fill>
    <fill>
      <patternFill patternType="solid">
        <fgColor rgb="FF92D050"/>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5" tint="0.39997558519241921"/>
        <bgColor indexed="64"/>
      </patternFill>
    </fill>
    <fill>
      <patternFill patternType="solid">
        <fgColor theme="0" tint="-0.14999847407452621"/>
        <bgColor indexed="64"/>
      </patternFill>
    </fill>
    <fill>
      <patternFill patternType="solid">
        <fgColor rgb="FFFFFFFF"/>
        <bgColor indexed="64"/>
      </patternFill>
    </fill>
    <fill>
      <patternFill patternType="solid">
        <fgColor theme="4" tint="0.79998168889431442"/>
        <bgColor indexed="64"/>
      </patternFill>
    </fill>
    <fill>
      <patternFill patternType="solid">
        <fgColor theme="7" tint="0.79998168889431442"/>
        <bgColor indexed="64"/>
      </patternFill>
    </fill>
  </fills>
  <borders count="3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2">
    <xf numFmtId="0" fontId="0" fillId="0" borderId="0"/>
    <xf numFmtId="0" fontId="2" fillId="0" borderId="0" applyNumberFormat="0" applyFill="0" applyBorder="0" applyAlignment="0" applyProtection="0"/>
  </cellStyleXfs>
  <cellXfs count="156">
    <xf numFmtId="0" fontId="0" fillId="0" borderId="0" xfId="0"/>
    <xf numFmtId="0" fontId="0" fillId="0" borderId="10" xfId="0" applyBorder="1" applyAlignment="1">
      <alignment horizontal="center"/>
    </xf>
    <xf numFmtId="0" fontId="0" fillId="0" borderId="10" xfId="0" applyBorder="1" applyAlignment="1">
      <alignment horizontal="center" vertical="center"/>
    </xf>
    <xf numFmtId="0" fontId="0" fillId="0" borderId="2" xfId="0" applyBorder="1" applyAlignment="1">
      <alignment horizontal="center"/>
    </xf>
    <xf numFmtId="0" fontId="0" fillId="0" borderId="0" xfId="0" applyAlignment="1">
      <alignment horizontal="center" vertical="center"/>
    </xf>
    <xf numFmtId="164" fontId="0" fillId="0" borderId="0" xfId="0" applyNumberFormat="1" applyAlignment="1">
      <alignment horizontal="center" vertical="center"/>
    </xf>
    <xf numFmtId="164" fontId="0" fillId="0" borderId="10" xfId="0" applyNumberFormat="1" applyBorder="1" applyAlignment="1">
      <alignment horizontal="center" vertical="center"/>
    </xf>
    <xf numFmtId="0" fontId="0" fillId="0" borderId="11" xfId="0" applyBorder="1" applyAlignment="1">
      <alignment horizontal="center" vertical="center"/>
    </xf>
    <xf numFmtId="0" fontId="2" fillId="0" borderId="12" xfId="1" applyBorder="1" applyAlignment="1">
      <alignment horizontal="center" vertical="center"/>
    </xf>
    <xf numFmtId="0" fontId="0" fillId="0" borderId="7" xfId="0" applyFill="1" applyBorder="1" applyAlignment="1">
      <alignment horizontal="center" vertical="center"/>
    </xf>
    <xf numFmtId="0" fontId="0" fillId="0" borderId="10" xfId="0" applyFont="1" applyBorder="1" applyAlignment="1">
      <alignment horizontal="center" vertical="center"/>
    </xf>
    <xf numFmtId="0" fontId="0" fillId="0" borderId="8" xfId="0" applyFont="1" applyBorder="1" applyAlignment="1">
      <alignment horizontal="center"/>
    </xf>
    <xf numFmtId="164" fontId="0" fillId="0" borderId="8" xfId="0" applyNumberFormat="1" applyBorder="1" applyAlignment="1">
      <alignment horizontal="center"/>
    </xf>
    <xf numFmtId="0" fontId="1" fillId="0" borderId="0" xfId="0" applyFont="1" applyFill="1" applyBorder="1" applyAlignment="1">
      <alignment vertical="center"/>
    </xf>
    <xf numFmtId="0" fontId="0" fillId="0" borderId="0" xfId="0" applyAlignment="1">
      <alignment horizontal="center"/>
    </xf>
    <xf numFmtId="164" fontId="0" fillId="0" borderId="0" xfId="0" applyNumberFormat="1"/>
    <xf numFmtId="164" fontId="0" fillId="0" borderId="0" xfId="0" applyNumberFormat="1" applyAlignment="1">
      <alignment horizontal="center"/>
    </xf>
    <xf numFmtId="164" fontId="0" fillId="0" borderId="10" xfId="0" applyNumberFormat="1" applyBorder="1" applyAlignment="1">
      <alignment horizontal="center"/>
    </xf>
    <xf numFmtId="0" fontId="1" fillId="0" borderId="17" xfId="0" applyFont="1" applyBorder="1" applyAlignment="1">
      <alignment horizontal="center"/>
    </xf>
    <xf numFmtId="164" fontId="0" fillId="0" borderId="18" xfId="0" applyNumberFormat="1" applyBorder="1" applyAlignment="1">
      <alignment horizontal="center" vertical="center"/>
    </xf>
    <xf numFmtId="0" fontId="0" fillId="0" borderId="1" xfId="0" applyBorder="1" applyAlignment="1">
      <alignment horizontal="center"/>
    </xf>
    <xf numFmtId="0" fontId="0" fillId="0" borderId="11" xfId="0" applyBorder="1" applyAlignment="1">
      <alignment horizontal="center"/>
    </xf>
    <xf numFmtId="164" fontId="0" fillId="0" borderId="12" xfId="0" applyNumberFormat="1" applyBorder="1" applyAlignment="1">
      <alignment horizontal="center" vertical="center"/>
    </xf>
    <xf numFmtId="164" fontId="0" fillId="0" borderId="9" xfId="0" applyNumberFormat="1" applyBorder="1" applyAlignment="1">
      <alignment horizontal="center" vertical="center"/>
    </xf>
    <xf numFmtId="164" fontId="0" fillId="0" borderId="2" xfId="0" applyNumberFormat="1" applyBorder="1"/>
    <xf numFmtId="164" fontId="0" fillId="0" borderId="3" xfId="0" applyNumberFormat="1" applyBorder="1" applyAlignment="1">
      <alignment horizontal="center" vertical="center"/>
    </xf>
    <xf numFmtId="164" fontId="0" fillId="0" borderId="13" xfId="0" applyNumberFormat="1" applyBorder="1" applyAlignment="1">
      <alignment horizontal="center"/>
    </xf>
    <xf numFmtId="164" fontId="0" fillId="0" borderId="19" xfId="0" applyNumberFormat="1" applyBorder="1" applyAlignment="1">
      <alignment horizontal="center"/>
    </xf>
    <xf numFmtId="164" fontId="0" fillId="0" borderId="14" xfId="0" applyNumberFormat="1" applyBorder="1" applyAlignment="1">
      <alignment horizontal="center"/>
    </xf>
    <xf numFmtId="0" fontId="1" fillId="0" borderId="17" xfId="0" applyFont="1"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164" fontId="0" fillId="0" borderId="8" xfId="0" applyNumberFormat="1" applyBorder="1" applyAlignment="1">
      <alignment horizontal="center" vertical="center"/>
    </xf>
    <xf numFmtId="0" fontId="0" fillId="0" borderId="8" xfId="0" applyBorder="1" applyAlignment="1">
      <alignment horizontal="center"/>
    </xf>
    <xf numFmtId="0" fontId="0" fillId="0" borderId="10" xfId="0" applyFont="1" applyBorder="1" applyAlignment="1">
      <alignment horizontal="center"/>
    </xf>
    <xf numFmtId="0" fontId="0" fillId="0" borderId="11" xfId="0" applyBorder="1"/>
    <xf numFmtId="0" fontId="3" fillId="0" borderId="8" xfId="0" applyFont="1" applyBorder="1" applyAlignment="1">
      <alignment horizontal="center"/>
    </xf>
    <xf numFmtId="0" fontId="3" fillId="0" borderId="0" xfId="0" applyFont="1" applyAlignment="1">
      <alignment horizontal="center"/>
    </xf>
    <xf numFmtId="14" fontId="0" fillId="0" borderId="21" xfId="0" applyNumberFormat="1" applyBorder="1" applyAlignment="1">
      <alignment horizontal="center" vertical="center"/>
    </xf>
    <xf numFmtId="0" fontId="0" fillId="0" borderId="22" xfId="0" applyFont="1" applyBorder="1" applyAlignment="1">
      <alignment horizontal="center" vertical="center"/>
    </xf>
    <xf numFmtId="0" fontId="0" fillId="0" borderId="22" xfId="0" applyBorder="1" applyAlignment="1">
      <alignment horizontal="center" vertical="center"/>
    </xf>
    <xf numFmtId="164" fontId="0" fillId="0" borderId="22" xfId="0" applyNumberFormat="1" applyBorder="1" applyAlignment="1">
      <alignment horizontal="center" vertical="center"/>
    </xf>
    <xf numFmtId="0" fontId="2" fillId="0" borderId="23" xfId="1" applyBorder="1" applyAlignment="1">
      <alignment horizontal="center" vertical="center"/>
    </xf>
    <xf numFmtId="4" fontId="0" fillId="0" borderId="24" xfId="0" applyNumberFormat="1" applyBorder="1" applyAlignment="1">
      <alignment horizontal="center"/>
    </xf>
    <xf numFmtId="4" fontId="0" fillId="0" borderId="25" xfId="0" applyNumberFormat="1" applyBorder="1" applyAlignment="1">
      <alignment horizontal="center"/>
    </xf>
    <xf numFmtId="4" fontId="0" fillId="0" borderId="26" xfId="0" applyNumberFormat="1" applyBorder="1" applyAlignment="1">
      <alignment horizontal="center"/>
    </xf>
    <xf numFmtId="4" fontId="0" fillId="0" borderId="8" xfId="0" applyNumberFormat="1" applyBorder="1" applyAlignment="1">
      <alignment horizontal="center" vertical="center"/>
    </xf>
    <xf numFmtId="4" fontId="0" fillId="0" borderId="8" xfId="0" applyNumberFormat="1" applyBorder="1" applyAlignment="1">
      <alignment horizontal="center"/>
    </xf>
    <xf numFmtId="4" fontId="0" fillId="0" borderId="9" xfId="0" applyNumberFormat="1" applyBorder="1" applyAlignment="1">
      <alignment horizontal="center"/>
    </xf>
    <xf numFmtId="0" fontId="0" fillId="0" borderId="12" xfId="0" applyBorder="1" applyAlignment="1">
      <alignment vertical="center" wrapText="1"/>
    </xf>
    <xf numFmtId="0" fontId="0" fillId="0" borderId="10" xfId="0" applyFill="1" applyBorder="1" applyAlignment="1">
      <alignment horizontal="center" vertical="center"/>
    </xf>
    <xf numFmtId="0" fontId="0" fillId="0" borderId="12" xfId="0" applyFill="1" applyBorder="1" applyAlignment="1">
      <alignment vertical="center" wrapText="1"/>
    </xf>
    <xf numFmtId="0" fontId="0" fillId="0" borderId="9" xfId="0" applyBorder="1" applyAlignment="1">
      <alignment vertical="center" wrapText="1"/>
    </xf>
    <xf numFmtId="0" fontId="0" fillId="0" borderId="10" xfId="0" applyFont="1" applyFill="1" applyBorder="1" applyAlignment="1">
      <alignment horizontal="center" vertical="center"/>
    </xf>
    <xf numFmtId="0" fontId="2" fillId="0" borderId="9" xfId="1" applyBorder="1" applyAlignment="1">
      <alignment horizontal="center"/>
    </xf>
    <xf numFmtId="0" fontId="0" fillId="0" borderId="0" xfId="0" applyBorder="1" applyAlignment="1">
      <alignment vertical="center"/>
    </xf>
    <xf numFmtId="16" fontId="0" fillId="0" borderId="10" xfId="0" applyNumberFormat="1" applyBorder="1" applyAlignment="1">
      <alignment horizontal="center" vertical="center"/>
    </xf>
    <xf numFmtId="16" fontId="0" fillId="0" borderId="10" xfId="0" applyNumberFormat="1" applyBorder="1" applyAlignment="1">
      <alignment vertical="center"/>
    </xf>
    <xf numFmtId="0" fontId="1" fillId="2" borderId="7" xfId="0" applyFont="1" applyFill="1" applyBorder="1" applyAlignment="1">
      <alignment horizont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20" fontId="0" fillId="0" borderId="10" xfId="0" applyNumberFormat="1" applyBorder="1" applyAlignment="1">
      <alignment horizontal="center"/>
    </xf>
    <xf numFmtId="20" fontId="0" fillId="0" borderId="5" xfId="0" applyNumberFormat="1" applyBorder="1" applyAlignment="1">
      <alignment horizontal="center"/>
    </xf>
    <xf numFmtId="20" fontId="0" fillId="0" borderId="4" xfId="0" applyNumberFormat="1" applyBorder="1" applyAlignment="1">
      <alignment horizontal="center"/>
    </xf>
    <xf numFmtId="20" fontId="4" fillId="7" borderId="10" xfId="0" applyNumberFormat="1" applyFont="1" applyFill="1" applyBorder="1" applyAlignment="1">
      <alignment horizontal="center" vertical="center" wrapText="1"/>
    </xf>
    <xf numFmtId="20" fontId="0" fillId="0" borderId="11" xfId="0" applyNumberFormat="1" applyBorder="1" applyAlignment="1">
      <alignment horizontal="center"/>
    </xf>
    <xf numFmtId="20" fontId="4" fillId="7" borderId="11" xfId="0" applyNumberFormat="1" applyFont="1" applyFill="1" applyBorder="1" applyAlignment="1">
      <alignment horizontal="center" vertical="center" wrapText="1"/>
    </xf>
    <xf numFmtId="20" fontId="4" fillId="7" borderId="7" xfId="0" applyNumberFormat="1" applyFont="1" applyFill="1" applyBorder="1" applyAlignment="1">
      <alignment horizontal="center" vertical="center" wrapText="1"/>
    </xf>
    <xf numFmtId="20" fontId="4" fillId="7" borderId="8" xfId="0" applyNumberFormat="1" applyFont="1" applyFill="1" applyBorder="1" applyAlignment="1">
      <alignment horizontal="center" vertical="center" wrapText="1"/>
    </xf>
    <xf numFmtId="0" fontId="1" fillId="8" borderId="11" xfId="0" applyFont="1" applyFill="1" applyBorder="1" applyAlignment="1">
      <alignment horizontal="center" vertical="center"/>
    </xf>
    <xf numFmtId="0" fontId="1" fillId="8" borderId="10" xfId="0" applyFont="1" applyFill="1" applyBorder="1" applyAlignment="1">
      <alignment horizontal="center" vertical="center"/>
    </xf>
    <xf numFmtId="0" fontId="1" fillId="8" borderId="12" xfId="0" applyFont="1" applyFill="1" applyBorder="1" applyAlignment="1">
      <alignment horizontal="center" vertical="center"/>
    </xf>
    <xf numFmtId="20" fontId="4" fillId="7" borderId="5" xfId="0" applyNumberFormat="1" applyFont="1" applyFill="1" applyBorder="1" applyAlignment="1">
      <alignment horizontal="center" vertical="center" wrapText="1"/>
    </xf>
    <xf numFmtId="20" fontId="4" fillId="7" borderId="4" xfId="0" applyNumberFormat="1" applyFont="1" applyFill="1" applyBorder="1" applyAlignment="1">
      <alignment horizontal="center" vertical="center" wrapText="1"/>
    </xf>
    <xf numFmtId="0" fontId="1" fillId="3" borderId="5" xfId="0" applyFont="1" applyFill="1" applyBorder="1" applyAlignment="1">
      <alignment horizontal="center"/>
    </xf>
    <xf numFmtId="0" fontId="1" fillId="3" borderId="4" xfId="0" applyFont="1" applyFill="1" applyBorder="1" applyAlignment="1">
      <alignment horizontal="center"/>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5" borderId="5" xfId="0" applyFont="1" applyFill="1" applyBorder="1" applyAlignment="1">
      <alignment horizontal="center"/>
    </xf>
    <xf numFmtId="0" fontId="1" fillId="5" borderId="0" xfId="0" applyFont="1" applyFill="1" applyBorder="1" applyAlignment="1">
      <alignment horizontal="center"/>
    </xf>
    <xf numFmtId="0" fontId="1" fillId="5" borderId="4" xfId="0" applyFont="1" applyFill="1" applyBorder="1" applyAlignment="1">
      <alignment horizontal="center"/>
    </xf>
    <xf numFmtId="0" fontId="1" fillId="5" borderId="6" xfId="0" applyFont="1" applyFill="1" applyBorder="1" applyAlignment="1">
      <alignment horizontal="center"/>
    </xf>
    <xf numFmtId="0" fontId="1" fillId="4" borderId="7" xfId="0" applyFont="1" applyFill="1" applyBorder="1" applyAlignment="1">
      <alignment horizontal="center" vertical="center"/>
    </xf>
    <xf numFmtId="0" fontId="1" fillId="4" borderId="8" xfId="0" applyFont="1" applyFill="1" applyBorder="1" applyAlignment="1">
      <alignment horizontal="center" vertical="center"/>
    </xf>
    <xf numFmtId="0" fontId="1" fillId="4" borderId="9" xfId="0" applyFont="1" applyFill="1" applyBorder="1" applyAlignment="1">
      <alignment horizontal="center" vertical="center"/>
    </xf>
    <xf numFmtId="164" fontId="0" fillId="0" borderId="4" xfId="0" applyNumberFormat="1" applyBorder="1" applyAlignment="1">
      <alignment horizontal="center"/>
    </xf>
    <xf numFmtId="164" fontId="0" fillId="0" borderId="10" xfId="0" applyNumberFormat="1" applyFill="1" applyBorder="1" applyAlignment="1">
      <alignment horizontal="center"/>
    </xf>
    <xf numFmtId="164" fontId="0" fillId="0" borderId="9" xfId="0" applyNumberFormat="1" applyFill="1" applyBorder="1" applyAlignment="1">
      <alignment horizontal="center"/>
    </xf>
    <xf numFmtId="164" fontId="0" fillId="0" borderId="6" xfId="0" applyNumberFormat="1" applyFill="1" applyBorder="1" applyAlignment="1">
      <alignment horizontal="center"/>
    </xf>
    <xf numFmtId="164" fontId="0" fillId="0" borderId="8" xfId="0" applyNumberFormat="1" applyFill="1" applyBorder="1" applyAlignment="1">
      <alignment horizontal="center"/>
    </xf>
    <xf numFmtId="164" fontId="0" fillId="0" borderId="6" xfId="0" applyNumberFormat="1" applyBorder="1" applyAlignment="1">
      <alignment horizontal="center"/>
    </xf>
    <xf numFmtId="164" fontId="0" fillId="0" borderId="12" xfId="0" applyNumberFormat="1" applyBorder="1" applyAlignment="1">
      <alignment horizontal="center"/>
    </xf>
    <xf numFmtId="164" fontId="0" fillId="0" borderId="12" xfId="0" applyNumberFormat="1" applyFill="1"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1" xfId="0" applyBorder="1" applyAlignment="1">
      <alignment horizontal="center" vertical="center"/>
    </xf>
    <xf numFmtId="16" fontId="0" fillId="0" borderId="2" xfId="0" applyNumberForma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vertical="center" wrapText="1"/>
    </xf>
    <xf numFmtId="0" fontId="5" fillId="0" borderId="10" xfId="0" applyFont="1" applyBorder="1" applyAlignment="1">
      <alignment horizontal="center"/>
    </xf>
    <xf numFmtId="0" fontId="1" fillId="6" borderId="5" xfId="0" applyFont="1" applyFill="1" applyBorder="1" applyAlignment="1">
      <alignment horizontal="center"/>
    </xf>
    <xf numFmtId="0" fontId="1" fillId="6" borderId="4" xfId="0" applyFont="1" applyFill="1" applyBorder="1" applyAlignment="1">
      <alignment horizontal="center"/>
    </xf>
    <xf numFmtId="0" fontId="1" fillId="6" borderId="6" xfId="0" applyFont="1" applyFill="1" applyBorder="1" applyAlignment="1">
      <alignment horizontal="center"/>
    </xf>
    <xf numFmtId="0" fontId="0" fillId="0" borderId="1" xfId="0" applyBorder="1"/>
    <xf numFmtId="164" fontId="0" fillId="0" borderId="2" xfId="0" applyNumberFormat="1" applyBorder="1" applyAlignment="1">
      <alignment horizontal="center" vertical="center"/>
    </xf>
    <xf numFmtId="0" fontId="0" fillId="0" borderId="8" xfId="0" applyFill="1" applyBorder="1" applyAlignment="1">
      <alignment horizontal="center" vertical="center"/>
    </xf>
    <xf numFmtId="164" fontId="0" fillId="0" borderId="9" xfId="0" applyNumberFormat="1" applyFill="1" applyBorder="1" applyAlignment="1">
      <alignment horizontal="center" vertical="center"/>
    </xf>
    <xf numFmtId="164" fontId="0" fillId="0" borderId="4" xfId="0" applyNumberFormat="1" applyFill="1" applyBorder="1" applyAlignment="1">
      <alignment horizontal="center"/>
    </xf>
    <xf numFmtId="0" fontId="0" fillId="0" borderId="0" xfId="0" applyAlignment="1">
      <alignment vertical="center"/>
    </xf>
    <xf numFmtId="0" fontId="1" fillId="9" borderId="5" xfId="0" applyFont="1" applyFill="1" applyBorder="1" applyAlignment="1">
      <alignment horizontal="center" vertical="center"/>
    </xf>
    <xf numFmtId="0" fontId="1" fillId="9" borderId="4" xfId="0" applyFont="1" applyFill="1" applyBorder="1" applyAlignment="1">
      <alignment horizontal="center" vertical="center"/>
    </xf>
    <xf numFmtId="0" fontId="1" fillId="9" borderId="6" xfId="0" applyFont="1" applyFill="1" applyBorder="1" applyAlignment="1">
      <alignment horizontal="center" vertical="center"/>
    </xf>
    <xf numFmtId="0" fontId="1" fillId="2" borderId="1" xfId="0" applyFont="1" applyFill="1" applyBorder="1" applyAlignment="1">
      <alignment horizont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4" borderId="20"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16" xfId="0" applyFont="1" applyFill="1" applyBorder="1" applyAlignment="1">
      <alignment horizontal="center" vertical="center"/>
    </xf>
    <xf numFmtId="0" fontId="1" fillId="3" borderId="1" xfId="0" applyFont="1" applyFill="1" applyBorder="1" applyAlignment="1">
      <alignment horizontal="center"/>
    </xf>
    <xf numFmtId="0" fontId="1" fillId="3" borderId="2" xfId="0" applyFont="1" applyFill="1" applyBorder="1" applyAlignment="1">
      <alignment horizontal="center"/>
    </xf>
    <xf numFmtId="0" fontId="1" fillId="3" borderId="3" xfId="0" applyFont="1" applyFill="1" applyBorder="1" applyAlignment="1">
      <alignment horizontal="center"/>
    </xf>
    <xf numFmtId="0" fontId="1" fillId="6" borderId="1" xfId="0" applyFont="1" applyFill="1" applyBorder="1" applyAlignment="1">
      <alignment horizontal="center"/>
    </xf>
    <xf numFmtId="0" fontId="1" fillId="6" borderId="2" xfId="0" applyFont="1" applyFill="1" applyBorder="1" applyAlignment="1">
      <alignment horizontal="center"/>
    </xf>
    <xf numFmtId="0" fontId="1" fillId="6" borderId="3" xfId="0" applyFont="1" applyFill="1" applyBorder="1" applyAlignment="1">
      <alignment horizontal="center"/>
    </xf>
    <xf numFmtId="0" fontId="1" fillId="9" borderId="1" xfId="0" applyFont="1" applyFill="1" applyBorder="1" applyAlignment="1">
      <alignment horizontal="center"/>
    </xf>
    <xf numFmtId="0" fontId="1" fillId="9" borderId="2" xfId="0" applyFont="1" applyFill="1" applyBorder="1" applyAlignment="1">
      <alignment horizontal="center"/>
    </xf>
    <xf numFmtId="0" fontId="1" fillId="9" borderId="3" xfId="0" applyFont="1" applyFill="1"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0" xfId="0" applyBorder="1" applyAlignment="1">
      <alignment horizontal="center"/>
    </xf>
    <xf numFmtId="0" fontId="0" fillId="0" borderId="31" xfId="0" applyBorder="1" applyAlignment="1">
      <alignment horizontal="center"/>
    </xf>
    <xf numFmtId="0" fontId="0" fillId="0" borderId="32"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1" fillId="9" borderId="35" xfId="0" applyFont="1" applyFill="1" applyBorder="1" applyAlignment="1">
      <alignment horizontal="center"/>
    </xf>
    <xf numFmtId="0" fontId="1" fillId="9" borderId="36" xfId="0" applyFont="1" applyFill="1" applyBorder="1" applyAlignment="1">
      <alignment horizontal="center"/>
    </xf>
    <xf numFmtId="0" fontId="1" fillId="9" borderId="37" xfId="0" applyFont="1" applyFill="1" applyBorder="1" applyAlignment="1">
      <alignment horizontal="center"/>
    </xf>
    <xf numFmtId="0" fontId="1" fillId="8" borderId="2" xfId="0" applyFont="1" applyFill="1" applyBorder="1" applyAlignment="1">
      <alignment horizontal="center" vertical="center"/>
    </xf>
    <xf numFmtId="0" fontId="1" fillId="8" borderId="3" xfId="0" applyFont="1" applyFill="1" applyBorder="1" applyAlignment="1">
      <alignment horizontal="center" vertical="center"/>
    </xf>
    <xf numFmtId="0" fontId="1" fillId="8" borderId="27" xfId="0" applyFont="1" applyFill="1" applyBorder="1" applyAlignment="1">
      <alignment horizontal="center"/>
    </xf>
    <xf numFmtId="0" fontId="1" fillId="8" borderId="28" xfId="0" applyFont="1" applyFill="1" applyBorder="1" applyAlignment="1">
      <alignment horizontal="center"/>
    </xf>
    <xf numFmtId="0" fontId="1" fillId="8" borderId="29" xfId="0" applyFont="1" applyFill="1" applyBorder="1" applyAlignment="1">
      <alignment horizontal="center"/>
    </xf>
    <xf numFmtId="0" fontId="1" fillId="8" borderId="1" xfId="0" applyFont="1" applyFill="1" applyBorder="1" applyAlignment="1">
      <alignment horizontal="center" vertical="center"/>
    </xf>
    <xf numFmtId="0" fontId="1" fillId="8" borderId="21" xfId="0" applyFont="1" applyFill="1" applyBorder="1" applyAlignment="1">
      <alignment horizontal="center" vertical="center"/>
    </xf>
    <xf numFmtId="0" fontId="1" fillId="8" borderId="22" xfId="0" applyFont="1" applyFill="1" applyBorder="1" applyAlignment="1">
      <alignment horizontal="center" vertical="center"/>
    </xf>
    <xf numFmtId="0" fontId="1" fillId="8" borderId="23" xfId="0" applyFont="1" applyFill="1" applyBorder="1" applyAlignment="1">
      <alignment horizontal="center" vertical="center"/>
    </xf>
    <xf numFmtId="0" fontId="1" fillId="5" borderId="1" xfId="0" applyFont="1" applyFill="1" applyBorder="1" applyAlignment="1">
      <alignment horizontal="center"/>
    </xf>
    <xf numFmtId="0" fontId="1" fillId="5" borderId="2" xfId="0" applyFont="1" applyFill="1" applyBorder="1" applyAlignment="1">
      <alignment horizontal="center"/>
    </xf>
    <xf numFmtId="0" fontId="1" fillId="5" borderId="3" xfId="0" applyFont="1" applyFill="1" applyBorder="1" applyAlignment="1">
      <alignment horizontal="center"/>
    </xf>
    <xf numFmtId="0" fontId="1" fillId="5" borderId="20" xfId="0" applyFont="1" applyFill="1" applyBorder="1" applyAlignment="1">
      <alignment horizontal="center" vertical="center"/>
    </xf>
    <xf numFmtId="0" fontId="1" fillId="5" borderId="15" xfId="0" applyFont="1" applyFill="1" applyBorder="1" applyAlignment="1">
      <alignment horizontal="center" vertical="center"/>
    </xf>
    <xf numFmtId="0" fontId="1" fillId="5" borderId="16" xfId="0" applyFont="1" applyFill="1" applyBorder="1" applyAlignment="1">
      <alignment horizontal="center" vertical="center"/>
    </xf>
    <xf numFmtId="0" fontId="0" fillId="0" borderId="7" xfId="0" applyBorder="1" applyAlignment="1">
      <alignment horizontal="center"/>
    </xf>
    <xf numFmtId="0" fontId="0" fillId="0" borderId="8" xfId="0" applyBorder="1" applyAlignment="1">
      <alignment horizontal="center"/>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1</xdr:row>
      <xdr:rowOff>95251</xdr:rowOff>
    </xdr:from>
    <xdr:to>
      <xdr:col>13</xdr:col>
      <xdr:colOff>502737</xdr:colOff>
      <xdr:row>31</xdr:row>
      <xdr:rowOff>86591</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4300" y="295276"/>
          <a:ext cx="8313237" cy="5706340"/>
        </a:xfrm>
        <a:prstGeom prst="rect">
          <a:avLst/>
        </a:prstGeom>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www.cubaccommodation.com/properties_details.asp?id_hotel=2294" TargetMode="External"/><Relationship Id="rId2" Type="http://schemas.openxmlformats.org/officeDocument/2006/relationships/hyperlink" Target="http://www.cubaccommodation.com/properties_details.asp?id_hotel=2211" TargetMode="External"/><Relationship Id="rId1" Type="http://schemas.openxmlformats.org/officeDocument/2006/relationships/hyperlink" Target="http://www.cubaccommodation.com/properties_details.asp?id_hotel=650" TargetMode="External"/><Relationship Id="rId6" Type="http://schemas.openxmlformats.org/officeDocument/2006/relationships/printerSettings" Target="../printerSettings/printerSettings2.bin"/><Relationship Id="rId5" Type="http://schemas.openxmlformats.org/officeDocument/2006/relationships/hyperlink" Target="http://www.cubaccommodation.com/properties_details.asp?id_hotel=491" TargetMode="External"/><Relationship Id="rId4" Type="http://schemas.openxmlformats.org/officeDocument/2006/relationships/hyperlink" Target="http://www.cubaccommodation.com/properties_details.asp?id_hotel=322"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0"/>
  <sheetViews>
    <sheetView tabSelected="1" workbookViewId="0">
      <selection activeCell="E8" sqref="E8"/>
    </sheetView>
  </sheetViews>
  <sheetFormatPr defaultRowHeight="15" x14ac:dyDescent="0.25"/>
  <cols>
    <col min="1" max="1" width="3.85546875" bestFit="1" customWidth="1"/>
    <col min="2" max="2" width="7.140625" bestFit="1" customWidth="1"/>
    <col min="3" max="3" width="14" bestFit="1" customWidth="1"/>
    <col min="4" max="4" width="28.85546875" bestFit="1" customWidth="1"/>
    <col min="5" max="5" width="119.5703125" customWidth="1"/>
  </cols>
  <sheetData>
    <row r="1" spans="1:6" x14ac:dyDescent="0.25">
      <c r="A1" s="112" t="s">
        <v>123</v>
      </c>
      <c r="B1" s="113"/>
      <c r="C1" s="113"/>
      <c r="D1" s="113"/>
      <c r="E1" s="114"/>
    </row>
    <row r="2" spans="1:6" ht="15.75" thickBot="1" x14ac:dyDescent="0.3">
      <c r="A2" s="58" t="s">
        <v>0</v>
      </c>
      <c r="B2" s="59" t="s">
        <v>85</v>
      </c>
      <c r="C2" s="59" t="s">
        <v>4</v>
      </c>
      <c r="D2" s="59" t="s">
        <v>6</v>
      </c>
      <c r="E2" s="60" t="s">
        <v>5</v>
      </c>
    </row>
    <row r="3" spans="1:6" ht="30" x14ac:dyDescent="0.25">
      <c r="A3" s="95" t="s">
        <v>86</v>
      </c>
      <c r="B3" s="96">
        <v>42679</v>
      </c>
      <c r="C3" s="97" t="s">
        <v>14</v>
      </c>
      <c r="D3" s="97" t="s">
        <v>1</v>
      </c>
      <c r="E3" s="98" t="s">
        <v>135</v>
      </c>
      <c r="F3" s="55"/>
    </row>
    <row r="4" spans="1:6" ht="30" x14ac:dyDescent="0.25">
      <c r="A4" s="7" t="s">
        <v>87</v>
      </c>
      <c r="B4" s="57">
        <v>42680</v>
      </c>
      <c r="C4" s="2" t="s">
        <v>15</v>
      </c>
      <c r="D4" s="2" t="s">
        <v>2</v>
      </c>
      <c r="E4" s="49" t="s">
        <v>134</v>
      </c>
      <c r="F4" s="55"/>
    </row>
    <row r="5" spans="1:6" ht="45" x14ac:dyDescent="0.25">
      <c r="A5" s="7" t="s">
        <v>88</v>
      </c>
      <c r="B5" s="56">
        <v>42681</v>
      </c>
      <c r="C5" s="2" t="s">
        <v>16</v>
      </c>
      <c r="D5" s="2" t="s">
        <v>2</v>
      </c>
      <c r="E5" s="49" t="s">
        <v>136</v>
      </c>
      <c r="F5" s="55"/>
    </row>
    <row r="6" spans="1:6" ht="30" x14ac:dyDescent="0.25">
      <c r="A6" s="7" t="s">
        <v>89</v>
      </c>
      <c r="B6" s="57">
        <v>42682</v>
      </c>
      <c r="C6" s="2" t="s">
        <v>17</v>
      </c>
      <c r="D6" s="2" t="s">
        <v>81</v>
      </c>
      <c r="E6" s="49" t="s">
        <v>137</v>
      </c>
      <c r="F6" s="4"/>
    </row>
    <row r="7" spans="1:6" x14ac:dyDescent="0.25">
      <c r="A7" s="7" t="s">
        <v>90</v>
      </c>
      <c r="B7" s="56">
        <v>42683</v>
      </c>
      <c r="C7" s="2" t="s">
        <v>18</v>
      </c>
      <c r="D7" s="50" t="s">
        <v>67</v>
      </c>
      <c r="E7" s="51" t="s">
        <v>82</v>
      </c>
      <c r="F7" s="55"/>
    </row>
    <row r="8" spans="1:6" x14ac:dyDescent="0.25">
      <c r="A8" s="7" t="s">
        <v>91</v>
      </c>
      <c r="B8" s="57">
        <v>42684</v>
      </c>
      <c r="C8" s="2" t="s">
        <v>19</v>
      </c>
      <c r="D8" s="2" t="s">
        <v>66</v>
      </c>
      <c r="E8" s="49" t="s">
        <v>130</v>
      </c>
      <c r="F8" s="55"/>
    </row>
    <row r="9" spans="1:6" x14ac:dyDescent="0.25">
      <c r="A9" s="7" t="s">
        <v>92</v>
      </c>
      <c r="B9" s="56">
        <v>42685</v>
      </c>
      <c r="C9" s="2" t="s">
        <v>20</v>
      </c>
      <c r="D9" s="2" t="s">
        <v>3</v>
      </c>
      <c r="E9" s="49" t="s">
        <v>23</v>
      </c>
      <c r="F9" s="55"/>
    </row>
    <row r="10" spans="1:6" ht="30" x14ac:dyDescent="0.25">
      <c r="A10" s="7" t="s">
        <v>93</v>
      </c>
      <c r="B10" s="57">
        <v>42686</v>
      </c>
      <c r="C10" s="2" t="s">
        <v>14</v>
      </c>
      <c r="D10" s="50" t="s">
        <v>33</v>
      </c>
      <c r="E10" s="51" t="s">
        <v>131</v>
      </c>
      <c r="F10" s="55"/>
    </row>
    <row r="11" spans="1:6" x14ac:dyDescent="0.25">
      <c r="A11" s="7" t="s">
        <v>94</v>
      </c>
      <c r="B11" s="56">
        <v>42687</v>
      </c>
      <c r="C11" s="2" t="s">
        <v>15</v>
      </c>
      <c r="D11" s="2" t="s">
        <v>21</v>
      </c>
      <c r="E11" s="49" t="s">
        <v>78</v>
      </c>
      <c r="F11" s="55"/>
    </row>
    <row r="12" spans="1:6" x14ac:dyDescent="0.25">
      <c r="A12" s="7" t="s">
        <v>95</v>
      </c>
      <c r="B12" s="57">
        <v>42688</v>
      </c>
      <c r="C12" s="2" t="s">
        <v>16</v>
      </c>
      <c r="D12" s="2" t="s">
        <v>21</v>
      </c>
      <c r="E12" s="49" t="s">
        <v>77</v>
      </c>
      <c r="F12" s="55"/>
    </row>
    <row r="13" spans="1:6" x14ac:dyDescent="0.25">
      <c r="A13" s="7" t="s">
        <v>96</v>
      </c>
      <c r="B13" s="56">
        <v>42689</v>
      </c>
      <c r="C13" s="2" t="s">
        <v>17</v>
      </c>
      <c r="D13" s="2" t="s">
        <v>125</v>
      </c>
      <c r="E13" s="49" t="s">
        <v>132</v>
      </c>
      <c r="F13" s="55"/>
    </row>
    <row r="14" spans="1:6" x14ac:dyDescent="0.25">
      <c r="A14" s="7" t="s">
        <v>97</v>
      </c>
      <c r="B14" s="57">
        <v>42690</v>
      </c>
      <c r="C14" s="2" t="s">
        <v>18</v>
      </c>
      <c r="D14" s="2" t="s">
        <v>80</v>
      </c>
      <c r="E14" s="49" t="s">
        <v>133</v>
      </c>
    </row>
    <row r="15" spans="1:6" x14ac:dyDescent="0.25">
      <c r="A15" s="7" t="s">
        <v>98</v>
      </c>
      <c r="B15" s="56">
        <v>42691</v>
      </c>
      <c r="C15" s="2" t="s">
        <v>20</v>
      </c>
      <c r="D15" s="2" t="s">
        <v>12</v>
      </c>
      <c r="E15" s="49" t="s">
        <v>35</v>
      </c>
    </row>
    <row r="16" spans="1:6" x14ac:dyDescent="0.25">
      <c r="A16" s="7" t="s">
        <v>99</v>
      </c>
      <c r="B16" s="57">
        <v>42692</v>
      </c>
      <c r="C16" s="2" t="s">
        <v>14</v>
      </c>
      <c r="D16" s="50" t="s">
        <v>9</v>
      </c>
      <c r="E16" s="51" t="s">
        <v>8</v>
      </c>
    </row>
    <row r="17" spans="1:6" x14ac:dyDescent="0.25">
      <c r="A17" s="7" t="s">
        <v>100</v>
      </c>
      <c r="B17" s="56">
        <v>42693</v>
      </c>
      <c r="C17" s="2" t="s">
        <v>15</v>
      </c>
      <c r="D17" s="2" t="s">
        <v>13</v>
      </c>
      <c r="E17" s="49" t="s">
        <v>11</v>
      </c>
      <c r="F17" s="55"/>
    </row>
    <row r="18" spans="1:6" x14ac:dyDescent="0.25">
      <c r="A18" s="7" t="s">
        <v>101</v>
      </c>
      <c r="B18" s="57">
        <v>42694</v>
      </c>
      <c r="C18" s="2" t="s">
        <v>16</v>
      </c>
      <c r="D18" s="2" t="s">
        <v>34</v>
      </c>
      <c r="E18" s="49" t="s">
        <v>128</v>
      </c>
      <c r="F18" s="55"/>
    </row>
    <row r="19" spans="1:6" x14ac:dyDescent="0.25">
      <c r="A19" s="7" t="s">
        <v>102</v>
      </c>
      <c r="B19" s="56">
        <v>42695</v>
      </c>
      <c r="C19" s="2" t="s">
        <v>17</v>
      </c>
      <c r="D19" s="2" t="s">
        <v>2</v>
      </c>
      <c r="E19" s="49" t="s">
        <v>7</v>
      </c>
    </row>
    <row r="20" spans="1:6" ht="15.75" thickBot="1" x14ac:dyDescent="0.3">
      <c r="A20" s="7" t="s">
        <v>103</v>
      </c>
      <c r="B20" s="57">
        <v>42696</v>
      </c>
      <c r="C20" s="31" t="s">
        <v>18</v>
      </c>
      <c r="D20" s="31" t="s">
        <v>22</v>
      </c>
      <c r="E20" s="52" t="s">
        <v>36</v>
      </c>
    </row>
  </sheetData>
  <mergeCells count="1">
    <mergeCell ref="A1:E1"/>
  </mergeCells>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5"/>
  <sheetViews>
    <sheetView workbookViewId="0">
      <selection sqref="A1:H1"/>
    </sheetView>
  </sheetViews>
  <sheetFormatPr defaultRowHeight="15" x14ac:dyDescent="0.25"/>
  <cols>
    <col min="1" max="1" width="11" bestFit="1" customWidth="1"/>
    <col min="2" max="2" width="37" bestFit="1" customWidth="1"/>
    <col min="3" max="3" width="61" bestFit="1" customWidth="1"/>
    <col min="4" max="4" width="14.28515625" bestFit="1" customWidth="1"/>
    <col min="5" max="5" width="11.5703125" bestFit="1" customWidth="1"/>
    <col min="6" max="6" width="7" bestFit="1" customWidth="1"/>
    <col min="7" max="7" width="10.85546875" bestFit="1" customWidth="1"/>
    <col min="8" max="8" width="70" bestFit="1" customWidth="1"/>
  </cols>
  <sheetData>
    <row r="1" spans="1:8" x14ac:dyDescent="0.25">
      <c r="A1" s="115" t="s">
        <v>43</v>
      </c>
      <c r="B1" s="116"/>
      <c r="C1" s="116"/>
      <c r="D1" s="116"/>
      <c r="E1" s="116"/>
      <c r="F1" s="116"/>
      <c r="G1" s="116"/>
      <c r="H1" s="117"/>
    </row>
    <row r="2" spans="1:8" ht="15.75" thickBot="1" x14ac:dyDescent="0.3">
      <c r="A2" s="82" t="s">
        <v>6</v>
      </c>
      <c r="B2" s="83" t="s">
        <v>29</v>
      </c>
      <c r="C2" s="83" t="s">
        <v>24</v>
      </c>
      <c r="D2" s="83" t="s">
        <v>25</v>
      </c>
      <c r="E2" s="83" t="s">
        <v>26</v>
      </c>
      <c r="F2" s="83" t="s">
        <v>44</v>
      </c>
      <c r="G2" s="83" t="s">
        <v>27</v>
      </c>
      <c r="H2" s="84" t="s">
        <v>28</v>
      </c>
    </row>
    <row r="3" spans="1:8" x14ac:dyDescent="0.25">
      <c r="A3" s="38" t="s">
        <v>2</v>
      </c>
      <c r="B3" s="39" t="s">
        <v>73</v>
      </c>
      <c r="C3" s="37" t="s">
        <v>76</v>
      </c>
      <c r="D3" s="40" t="s">
        <v>30</v>
      </c>
      <c r="E3" s="41">
        <v>30</v>
      </c>
      <c r="F3" s="40">
        <v>5</v>
      </c>
      <c r="G3" s="41">
        <f>F3*E3</f>
        <v>150</v>
      </c>
      <c r="H3" s="42" t="s">
        <v>74</v>
      </c>
    </row>
    <row r="4" spans="1:8" x14ac:dyDescent="0.25">
      <c r="A4" s="35" t="s">
        <v>67</v>
      </c>
      <c r="B4" s="1" t="s">
        <v>105</v>
      </c>
      <c r="C4" s="34" t="s">
        <v>104</v>
      </c>
      <c r="D4" s="2" t="s">
        <v>30</v>
      </c>
      <c r="E4" s="6">
        <v>25</v>
      </c>
      <c r="F4" s="2">
        <v>2</v>
      </c>
      <c r="G4" s="6">
        <f>F4*E4</f>
        <v>50</v>
      </c>
      <c r="H4" s="4" t="s">
        <v>122</v>
      </c>
    </row>
    <row r="5" spans="1:8" x14ac:dyDescent="0.25">
      <c r="A5" s="7" t="s">
        <v>3</v>
      </c>
      <c r="B5" s="10" t="s">
        <v>37</v>
      </c>
      <c r="C5" s="10" t="s">
        <v>64</v>
      </c>
      <c r="D5" s="2" t="s">
        <v>30</v>
      </c>
      <c r="E5" s="6">
        <v>25</v>
      </c>
      <c r="F5" s="2">
        <v>2</v>
      </c>
      <c r="G5" s="6">
        <f>F5*E5</f>
        <v>50</v>
      </c>
      <c r="H5" s="8" t="s">
        <v>38</v>
      </c>
    </row>
    <row r="6" spans="1:8" x14ac:dyDescent="0.25">
      <c r="A6" s="7" t="s">
        <v>21</v>
      </c>
      <c r="B6" s="99" t="s">
        <v>31</v>
      </c>
      <c r="C6" s="99" t="s">
        <v>32</v>
      </c>
      <c r="D6" s="2" t="s">
        <v>30</v>
      </c>
      <c r="E6" s="6">
        <v>25</v>
      </c>
      <c r="F6" s="2">
        <v>3</v>
      </c>
      <c r="G6" s="6">
        <f t="shared" ref="G6:G8" si="0">F6*E6</f>
        <v>75</v>
      </c>
      <c r="H6" s="8" t="s">
        <v>65</v>
      </c>
    </row>
    <row r="7" spans="1:8" x14ac:dyDescent="0.25">
      <c r="A7" s="7" t="s">
        <v>51</v>
      </c>
      <c r="B7" s="53" t="s">
        <v>126</v>
      </c>
      <c r="C7" s="99" t="s">
        <v>127</v>
      </c>
      <c r="D7" s="2" t="s">
        <v>30</v>
      </c>
      <c r="E7" s="6">
        <v>25</v>
      </c>
      <c r="F7" s="2">
        <v>1</v>
      </c>
      <c r="G7" s="6">
        <f t="shared" si="0"/>
        <v>25</v>
      </c>
      <c r="H7" s="8" t="s">
        <v>124</v>
      </c>
    </row>
    <row r="8" spans="1:8" ht="15.75" thickBot="1" x14ac:dyDescent="0.3">
      <c r="A8" s="9" t="s">
        <v>10</v>
      </c>
      <c r="B8" s="11" t="s">
        <v>39</v>
      </c>
      <c r="C8" s="36" t="s">
        <v>40</v>
      </c>
      <c r="D8" s="33" t="s">
        <v>30</v>
      </c>
      <c r="E8" s="12">
        <v>20</v>
      </c>
      <c r="F8" s="33">
        <v>2</v>
      </c>
      <c r="G8" s="12">
        <f t="shared" si="0"/>
        <v>40</v>
      </c>
      <c r="H8" s="54" t="s">
        <v>41</v>
      </c>
    </row>
    <row r="9" spans="1:8" ht="15.75" thickBot="1" x14ac:dyDescent="0.3">
      <c r="A9" s="4"/>
      <c r="B9" s="4"/>
      <c r="C9" s="4"/>
      <c r="D9" s="4"/>
      <c r="E9" s="5"/>
      <c r="F9" s="29" t="s">
        <v>42</v>
      </c>
      <c r="G9" s="19">
        <f>SUM(G3:G8)</f>
        <v>390</v>
      </c>
      <c r="H9" s="4"/>
    </row>
    <row r="10" spans="1:8" x14ac:dyDescent="0.25">
      <c r="A10" s="13"/>
      <c r="B10" s="13"/>
      <c r="C10" s="13"/>
      <c r="D10" s="13"/>
      <c r="E10" s="13"/>
      <c r="F10" s="13"/>
      <c r="G10" s="13"/>
      <c r="H10" s="13"/>
    </row>
    <row r="15" spans="1:8" x14ac:dyDescent="0.25">
      <c r="A15" s="4"/>
      <c r="B15" s="4"/>
      <c r="C15" s="4"/>
      <c r="D15" s="4"/>
      <c r="E15" s="5"/>
      <c r="F15" s="4"/>
      <c r="G15" s="4"/>
      <c r="H15" s="4"/>
    </row>
    <row r="16" spans="1:8" x14ac:dyDescent="0.25">
      <c r="A16" s="4"/>
      <c r="B16" s="4"/>
      <c r="C16" s="4"/>
      <c r="D16" s="4"/>
      <c r="E16" s="4"/>
      <c r="F16" s="4"/>
      <c r="G16" s="4"/>
      <c r="H16" s="4"/>
    </row>
    <row r="17" spans="1:8" x14ac:dyDescent="0.25">
      <c r="A17" s="4"/>
      <c r="B17" s="4"/>
      <c r="C17" s="4"/>
      <c r="D17" s="4"/>
      <c r="E17" s="4"/>
      <c r="F17" s="4"/>
      <c r="G17" s="4"/>
      <c r="H17" s="4"/>
    </row>
    <row r="18" spans="1:8" x14ac:dyDescent="0.25">
      <c r="A18" s="4"/>
      <c r="B18" s="4"/>
      <c r="C18" s="4"/>
      <c r="D18" s="4"/>
      <c r="E18" s="4"/>
      <c r="F18" s="4"/>
      <c r="G18" s="4"/>
    </row>
    <row r="19" spans="1:8" x14ac:dyDescent="0.25">
      <c r="A19" s="4"/>
      <c r="B19" s="4"/>
      <c r="C19" s="4"/>
      <c r="D19" s="4"/>
      <c r="E19" s="4"/>
      <c r="F19" s="4"/>
      <c r="G19" s="4"/>
    </row>
    <row r="20" spans="1:8" x14ac:dyDescent="0.25">
      <c r="A20" s="4"/>
      <c r="B20" s="4"/>
      <c r="C20" s="4"/>
      <c r="D20" s="4"/>
      <c r="E20" s="4"/>
      <c r="F20" s="4"/>
      <c r="G20" s="4"/>
      <c r="H20" s="4"/>
    </row>
    <row r="21" spans="1:8" x14ac:dyDescent="0.25">
      <c r="A21" s="4"/>
      <c r="B21" s="4"/>
      <c r="C21" s="4"/>
      <c r="D21" s="4"/>
      <c r="E21" s="4"/>
      <c r="F21" s="4"/>
      <c r="G21" s="4"/>
      <c r="H21" s="4"/>
    </row>
    <row r="22" spans="1:8" x14ac:dyDescent="0.25">
      <c r="A22" s="4"/>
      <c r="B22" s="4"/>
      <c r="C22" s="4"/>
      <c r="D22" s="4"/>
      <c r="E22" s="4"/>
      <c r="F22" s="4"/>
      <c r="G22" s="4"/>
      <c r="H22" s="4"/>
    </row>
    <row r="23" spans="1:8" x14ac:dyDescent="0.25">
      <c r="A23" s="4"/>
      <c r="B23" s="4"/>
      <c r="C23" s="4"/>
      <c r="D23" s="4"/>
      <c r="E23" s="4"/>
      <c r="F23" s="4"/>
      <c r="G23" s="4"/>
      <c r="H23" s="4"/>
    </row>
    <row r="24" spans="1:8" x14ac:dyDescent="0.25">
      <c r="A24" s="4"/>
      <c r="B24" s="4"/>
      <c r="C24" s="4"/>
      <c r="D24" s="4"/>
      <c r="E24" s="4"/>
      <c r="F24" s="4"/>
      <c r="G24" s="4"/>
      <c r="H24" s="4"/>
    </row>
    <row r="25" spans="1:8" x14ac:dyDescent="0.25">
      <c r="A25" s="4"/>
      <c r="B25" s="4"/>
      <c r="C25" s="4"/>
      <c r="D25" s="4"/>
      <c r="E25" s="4"/>
      <c r="F25" s="4"/>
      <c r="G25" s="4"/>
      <c r="H25" s="4"/>
    </row>
    <row r="26" spans="1:8" x14ac:dyDescent="0.25">
      <c r="A26" s="4"/>
      <c r="B26" s="4"/>
      <c r="C26" s="4"/>
      <c r="D26" s="4"/>
      <c r="E26" s="4"/>
      <c r="F26" s="4"/>
      <c r="G26" s="4"/>
      <c r="H26" s="4"/>
    </row>
    <row r="27" spans="1:8" x14ac:dyDescent="0.25">
      <c r="A27" s="4"/>
      <c r="B27" s="4"/>
      <c r="C27" s="4"/>
      <c r="D27" s="4"/>
      <c r="E27" s="4"/>
      <c r="F27" s="4"/>
      <c r="G27" s="4"/>
      <c r="H27" s="4"/>
    </row>
    <row r="28" spans="1:8" x14ac:dyDescent="0.25">
      <c r="A28" s="4"/>
      <c r="B28" s="4"/>
      <c r="C28" s="4"/>
      <c r="D28" s="4"/>
      <c r="E28" s="4"/>
      <c r="F28" s="4"/>
      <c r="G28" s="4"/>
      <c r="H28" s="4"/>
    </row>
    <row r="29" spans="1:8" x14ac:dyDescent="0.25">
      <c r="A29" s="4"/>
      <c r="B29" s="4"/>
      <c r="C29" s="4"/>
      <c r="D29" s="4"/>
      <c r="E29" s="4"/>
      <c r="F29" s="4"/>
      <c r="G29" s="4"/>
      <c r="H29" s="4"/>
    </row>
    <row r="30" spans="1:8" x14ac:dyDescent="0.25">
      <c r="A30" s="4"/>
      <c r="B30" s="4"/>
      <c r="C30" s="4"/>
      <c r="D30" s="4"/>
      <c r="E30" s="4"/>
      <c r="F30" s="4"/>
      <c r="G30" s="4"/>
      <c r="H30" s="4"/>
    </row>
    <row r="31" spans="1:8" x14ac:dyDescent="0.25">
      <c r="A31" s="4"/>
      <c r="B31" s="4"/>
      <c r="C31" s="4"/>
      <c r="D31" s="4"/>
      <c r="E31" s="4"/>
      <c r="F31" s="4"/>
      <c r="G31" s="4"/>
      <c r="H31" s="4"/>
    </row>
    <row r="32" spans="1:8" x14ac:dyDescent="0.25">
      <c r="A32" s="4"/>
      <c r="B32" s="4"/>
      <c r="C32" s="4"/>
      <c r="D32" s="4"/>
      <c r="E32" s="4"/>
      <c r="F32" s="4"/>
      <c r="G32" s="4"/>
      <c r="H32" s="4"/>
    </row>
    <row r="33" spans="1:8" x14ac:dyDescent="0.25">
      <c r="A33" s="4"/>
      <c r="B33" s="4"/>
      <c r="C33" s="4"/>
      <c r="D33" s="4"/>
      <c r="E33" s="4"/>
      <c r="F33" s="4"/>
      <c r="G33" s="4"/>
      <c r="H33" s="4"/>
    </row>
    <row r="34" spans="1:8" x14ac:dyDescent="0.25">
      <c r="A34" s="4"/>
      <c r="B34" s="4"/>
      <c r="C34" s="4"/>
      <c r="D34" s="4"/>
      <c r="E34" s="4"/>
      <c r="F34" s="4"/>
      <c r="G34" s="4"/>
      <c r="H34" s="4"/>
    </row>
    <row r="35" spans="1:8" x14ac:dyDescent="0.25">
      <c r="A35" s="4"/>
      <c r="B35" s="4"/>
      <c r="C35" s="4"/>
      <c r="D35" s="4"/>
      <c r="E35" s="4"/>
      <c r="F35" s="4"/>
      <c r="G35" s="4"/>
      <c r="H35" s="4"/>
    </row>
  </sheetData>
  <mergeCells count="1">
    <mergeCell ref="A1:H1"/>
  </mergeCells>
  <hyperlinks>
    <hyperlink ref="H8" r:id="rId1"/>
    <hyperlink ref="H5" r:id="rId2"/>
    <hyperlink ref="H7" r:id="rId3"/>
    <hyperlink ref="H6" r:id="rId4"/>
    <hyperlink ref="H3" r:id="rId5"/>
  </hyperlinks>
  <pageMargins left="0.511811024" right="0.511811024" top="0.78740157499999996" bottom="0.78740157499999996" header="0.31496062000000002" footer="0.31496062000000002"/>
  <pageSetup paperSize="9" orientation="portrait" r:id="rId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workbookViewId="0">
      <selection activeCell="E20" sqref="E20"/>
    </sheetView>
  </sheetViews>
  <sheetFormatPr defaultRowHeight="15" x14ac:dyDescent="0.25"/>
  <cols>
    <col min="1" max="2" width="14.28515625" bestFit="1" customWidth="1"/>
    <col min="3" max="3" width="18.7109375" bestFit="1" customWidth="1"/>
    <col min="4" max="4" width="9.5703125" bestFit="1" customWidth="1"/>
    <col min="5" max="5" width="7" bestFit="1" customWidth="1"/>
    <col min="6" max="6" width="10.85546875" style="4" bestFit="1" customWidth="1"/>
  </cols>
  <sheetData>
    <row r="1" spans="1:6" x14ac:dyDescent="0.25">
      <c r="A1" s="118" t="s">
        <v>52</v>
      </c>
      <c r="B1" s="119"/>
      <c r="C1" s="119"/>
      <c r="D1" s="119"/>
      <c r="E1" s="119"/>
      <c r="F1" s="120"/>
    </row>
    <row r="2" spans="1:6" ht="15.75" thickBot="1" x14ac:dyDescent="0.3">
      <c r="A2" s="74" t="s">
        <v>45</v>
      </c>
      <c r="B2" s="75" t="s">
        <v>46</v>
      </c>
      <c r="C2" s="76" t="s">
        <v>47</v>
      </c>
      <c r="D2" s="75" t="s">
        <v>48</v>
      </c>
      <c r="E2" s="75" t="s">
        <v>49</v>
      </c>
      <c r="F2" s="77" t="s">
        <v>27</v>
      </c>
    </row>
    <row r="3" spans="1:6" x14ac:dyDescent="0.25">
      <c r="A3" s="20" t="s">
        <v>2</v>
      </c>
      <c r="B3" s="3" t="s">
        <v>67</v>
      </c>
      <c r="C3" s="3" t="s">
        <v>50</v>
      </c>
      <c r="D3" s="24">
        <v>13</v>
      </c>
      <c r="E3" s="3">
        <v>2</v>
      </c>
      <c r="F3" s="25">
        <f>E3*D3</f>
        <v>26</v>
      </c>
    </row>
    <row r="4" spans="1:6" x14ac:dyDescent="0.25">
      <c r="A4" s="21" t="s">
        <v>67</v>
      </c>
      <c r="B4" s="1" t="s">
        <v>3</v>
      </c>
      <c r="C4" s="1" t="s">
        <v>50</v>
      </c>
      <c r="D4" s="6">
        <v>7</v>
      </c>
      <c r="E4" s="1">
        <v>2</v>
      </c>
      <c r="F4" s="22">
        <f>E4*D4</f>
        <v>14</v>
      </c>
    </row>
    <row r="5" spans="1:6" x14ac:dyDescent="0.25">
      <c r="A5" s="21" t="s">
        <v>3</v>
      </c>
      <c r="B5" s="1" t="s">
        <v>21</v>
      </c>
      <c r="C5" s="1" t="s">
        <v>50</v>
      </c>
      <c r="D5" s="17">
        <v>6</v>
      </c>
      <c r="E5" s="1">
        <v>2</v>
      </c>
      <c r="F5" s="22">
        <f>E5*D5</f>
        <v>12</v>
      </c>
    </row>
    <row r="6" spans="1:6" x14ac:dyDescent="0.25">
      <c r="A6" s="21" t="s">
        <v>21</v>
      </c>
      <c r="B6" s="1" t="s">
        <v>51</v>
      </c>
      <c r="C6" s="1" t="s">
        <v>50</v>
      </c>
      <c r="D6" s="17">
        <v>8</v>
      </c>
      <c r="E6" s="1">
        <v>2</v>
      </c>
      <c r="F6" s="22">
        <f t="shared" ref="F6" si="0">E6*D6</f>
        <v>16</v>
      </c>
    </row>
    <row r="7" spans="1:6" x14ac:dyDescent="0.25">
      <c r="A7" s="21" t="s">
        <v>51</v>
      </c>
      <c r="B7" s="1" t="s">
        <v>10</v>
      </c>
      <c r="C7" s="1" t="s">
        <v>50</v>
      </c>
      <c r="D7" s="17">
        <v>11</v>
      </c>
      <c r="E7" s="1">
        <v>2</v>
      </c>
      <c r="F7" s="22">
        <f t="shared" ref="F7:F8" si="1">E7*D7</f>
        <v>22</v>
      </c>
    </row>
    <row r="8" spans="1:6" ht="15.75" thickBot="1" x14ac:dyDescent="0.3">
      <c r="A8" s="93" t="s">
        <v>10</v>
      </c>
      <c r="B8" s="94" t="s">
        <v>2</v>
      </c>
      <c r="C8" s="94" t="s">
        <v>50</v>
      </c>
      <c r="D8" s="12">
        <v>10</v>
      </c>
      <c r="E8" s="94">
        <v>2</v>
      </c>
      <c r="F8" s="23">
        <f t="shared" si="1"/>
        <v>20</v>
      </c>
    </row>
    <row r="9" spans="1:6" ht="15.75" thickBot="1" x14ac:dyDescent="0.3">
      <c r="A9" s="14"/>
      <c r="B9" s="14"/>
      <c r="C9" s="14"/>
      <c r="D9" s="16"/>
      <c r="E9" s="18" t="s">
        <v>42</v>
      </c>
      <c r="F9" s="19">
        <f>SUM(F3:F8)</f>
        <v>110</v>
      </c>
    </row>
    <row r="10" spans="1:6" x14ac:dyDescent="0.25">
      <c r="D10" s="15"/>
    </row>
  </sheetData>
  <mergeCells count="1">
    <mergeCell ref="A1:F1"/>
  </mergeCells>
  <pageMargins left="0.511811024" right="0.511811024" top="0.78740157499999996" bottom="0.78740157499999996" header="0.31496062000000002" footer="0.31496062000000002"/>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6"/>
  <sheetViews>
    <sheetView workbookViewId="0">
      <selection activeCell="E20" sqref="E20"/>
    </sheetView>
  </sheetViews>
  <sheetFormatPr defaultRowHeight="15" x14ac:dyDescent="0.25"/>
  <cols>
    <col min="1" max="1" width="11" bestFit="1" customWidth="1"/>
    <col min="2" max="2" width="32" bestFit="1" customWidth="1"/>
    <col min="3" max="3" width="10.5703125" bestFit="1" customWidth="1"/>
    <col min="5" max="5" width="10.85546875" bestFit="1" customWidth="1"/>
  </cols>
  <sheetData>
    <row r="1" spans="1:5" x14ac:dyDescent="0.25">
      <c r="A1" s="121" t="s">
        <v>55</v>
      </c>
      <c r="B1" s="122"/>
      <c r="C1" s="122"/>
      <c r="D1" s="122"/>
      <c r="E1" s="123"/>
    </row>
    <row r="2" spans="1:5" ht="15.75" thickBot="1" x14ac:dyDescent="0.3">
      <c r="A2" s="100" t="s">
        <v>6</v>
      </c>
      <c r="B2" s="101" t="s">
        <v>53</v>
      </c>
      <c r="C2" s="101" t="s">
        <v>48</v>
      </c>
      <c r="D2" s="101" t="s">
        <v>54</v>
      </c>
      <c r="E2" s="102" t="s">
        <v>27</v>
      </c>
    </row>
    <row r="3" spans="1:5" x14ac:dyDescent="0.25">
      <c r="A3" s="103" t="s">
        <v>67</v>
      </c>
      <c r="B3" s="3" t="s">
        <v>83</v>
      </c>
      <c r="C3" s="104">
        <v>25</v>
      </c>
      <c r="D3" s="3">
        <v>1</v>
      </c>
      <c r="E3" s="25">
        <f t="shared" ref="E3:E8" si="0">D3*C3</f>
        <v>25</v>
      </c>
    </row>
    <row r="4" spans="1:5" x14ac:dyDescent="0.25">
      <c r="A4" s="35" t="s">
        <v>67</v>
      </c>
      <c r="B4" s="1" t="s">
        <v>84</v>
      </c>
      <c r="C4" s="6">
        <v>25</v>
      </c>
      <c r="D4" s="2">
        <v>1</v>
      </c>
      <c r="E4" s="22">
        <f t="shared" si="0"/>
        <v>25</v>
      </c>
    </row>
    <row r="5" spans="1:5" x14ac:dyDescent="0.25">
      <c r="A5" s="7" t="s">
        <v>3</v>
      </c>
      <c r="B5" s="2" t="s">
        <v>60</v>
      </c>
      <c r="C5" s="6">
        <v>1</v>
      </c>
      <c r="D5" s="2">
        <v>4</v>
      </c>
      <c r="E5" s="22">
        <f t="shared" si="0"/>
        <v>4</v>
      </c>
    </row>
    <row r="6" spans="1:5" x14ac:dyDescent="0.25">
      <c r="A6" s="7" t="s">
        <v>3</v>
      </c>
      <c r="B6" s="2" t="s">
        <v>61</v>
      </c>
      <c r="C6" s="6">
        <v>10</v>
      </c>
      <c r="D6" s="2">
        <v>2</v>
      </c>
      <c r="E6" s="22">
        <f t="shared" si="0"/>
        <v>20</v>
      </c>
    </row>
    <row r="7" spans="1:5" x14ac:dyDescent="0.25">
      <c r="A7" s="7" t="s">
        <v>21</v>
      </c>
      <c r="B7" s="2" t="s">
        <v>79</v>
      </c>
      <c r="C7" s="6">
        <v>2</v>
      </c>
      <c r="D7" s="2">
        <v>2</v>
      </c>
      <c r="E7" s="22">
        <f t="shared" si="0"/>
        <v>4</v>
      </c>
    </row>
    <row r="8" spans="1:5" x14ac:dyDescent="0.25">
      <c r="A8" s="7" t="s">
        <v>21</v>
      </c>
      <c r="B8" s="2" t="s">
        <v>62</v>
      </c>
      <c r="C8" s="6">
        <v>50</v>
      </c>
      <c r="D8" s="2">
        <v>1</v>
      </c>
      <c r="E8" s="22">
        <f t="shared" si="0"/>
        <v>50</v>
      </c>
    </row>
    <row r="9" spans="1:5" x14ac:dyDescent="0.25">
      <c r="A9" s="7" t="s">
        <v>9</v>
      </c>
      <c r="B9" s="2" t="s">
        <v>9</v>
      </c>
      <c r="C9" s="6">
        <v>300</v>
      </c>
      <c r="D9" s="2">
        <v>2</v>
      </c>
      <c r="E9" s="22">
        <f t="shared" ref="E9:E10" si="1">D9*C9</f>
        <v>600</v>
      </c>
    </row>
    <row r="10" spans="1:5" ht="15.75" thickBot="1" x14ac:dyDescent="0.3">
      <c r="A10" s="30" t="s">
        <v>10</v>
      </c>
      <c r="B10" s="31" t="s">
        <v>129</v>
      </c>
      <c r="C10" s="32">
        <v>25</v>
      </c>
      <c r="D10" s="105">
        <v>1</v>
      </c>
      <c r="E10" s="106">
        <f t="shared" si="1"/>
        <v>25</v>
      </c>
    </row>
    <row r="11" spans="1:5" ht="15.75" thickBot="1" x14ac:dyDescent="0.3">
      <c r="A11" s="4"/>
      <c r="B11" s="4"/>
      <c r="C11" s="4"/>
      <c r="D11" s="29" t="s">
        <v>63</v>
      </c>
      <c r="E11" s="19">
        <f>SUM(E3:E10)</f>
        <v>753</v>
      </c>
    </row>
    <row r="12" spans="1:5" x14ac:dyDescent="0.25">
      <c r="A12" s="4"/>
      <c r="B12" s="4"/>
      <c r="C12" s="4"/>
      <c r="D12" s="4"/>
      <c r="E12" s="4"/>
    </row>
    <row r="13" spans="1:5" x14ac:dyDescent="0.25">
      <c r="A13" s="4"/>
      <c r="B13" s="4"/>
      <c r="C13" s="4"/>
      <c r="D13" s="4"/>
      <c r="E13" s="4"/>
    </row>
    <row r="14" spans="1:5" x14ac:dyDescent="0.25">
      <c r="A14" s="4"/>
      <c r="B14" s="4"/>
      <c r="C14" s="4"/>
      <c r="D14" s="4"/>
      <c r="E14" s="4"/>
    </row>
    <row r="15" spans="1:5" x14ac:dyDescent="0.25">
      <c r="A15" s="4"/>
      <c r="B15" s="4"/>
      <c r="C15" s="4"/>
      <c r="D15" s="4"/>
      <c r="E15" s="4"/>
    </row>
    <row r="16" spans="1:5" x14ac:dyDescent="0.25">
      <c r="A16" s="4"/>
      <c r="B16" s="4"/>
      <c r="C16" s="4"/>
      <c r="D16" s="4"/>
      <c r="E16" s="4"/>
    </row>
  </sheetData>
  <mergeCells count="1">
    <mergeCell ref="A1:E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2"/>
  <sheetViews>
    <sheetView workbookViewId="0">
      <selection activeCell="B8" sqref="B8"/>
    </sheetView>
  </sheetViews>
  <sheetFormatPr defaultRowHeight="15" x14ac:dyDescent="0.25"/>
  <cols>
    <col min="1" max="1" width="16.7109375" style="14" customWidth="1"/>
    <col min="2" max="2" width="52.140625" style="14" bestFit="1" customWidth="1"/>
    <col min="3" max="3" width="85" customWidth="1"/>
    <col min="4" max="6" width="16.7109375" customWidth="1"/>
  </cols>
  <sheetData>
    <row r="1" spans="1:3" x14ac:dyDescent="0.25">
      <c r="A1" s="124" t="s">
        <v>159</v>
      </c>
      <c r="B1" s="125"/>
      <c r="C1" s="126"/>
    </row>
    <row r="2" spans="1:3" ht="15.75" thickBot="1" x14ac:dyDescent="0.3">
      <c r="A2" s="109" t="s">
        <v>138</v>
      </c>
      <c r="B2" s="110" t="s">
        <v>139</v>
      </c>
      <c r="C2" s="111" t="s">
        <v>140</v>
      </c>
    </row>
    <row r="3" spans="1:3" s="108" customFormat="1" ht="60" x14ac:dyDescent="0.25">
      <c r="A3" s="95" t="s">
        <v>141</v>
      </c>
      <c r="B3" s="97" t="s">
        <v>142</v>
      </c>
      <c r="C3" s="98" t="s">
        <v>162</v>
      </c>
    </row>
    <row r="4" spans="1:3" s="108" customFormat="1" ht="75" x14ac:dyDescent="0.25">
      <c r="A4" s="7" t="s">
        <v>143</v>
      </c>
      <c r="B4" s="2" t="s">
        <v>144</v>
      </c>
      <c r="C4" s="49" t="s">
        <v>163</v>
      </c>
    </row>
    <row r="5" spans="1:3" s="108" customFormat="1" ht="90" x14ac:dyDescent="0.25">
      <c r="A5" s="7" t="s">
        <v>145</v>
      </c>
      <c r="B5" s="2" t="s">
        <v>160</v>
      </c>
      <c r="C5" s="49" t="s">
        <v>164</v>
      </c>
    </row>
    <row r="6" spans="1:3" s="108" customFormat="1" ht="90" x14ac:dyDescent="0.25">
      <c r="A6" s="7" t="s">
        <v>146</v>
      </c>
      <c r="B6" s="2" t="s">
        <v>191</v>
      </c>
      <c r="C6" s="49" t="s">
        <v>164</v>
      </c>
    </row>
    <row r="7" spans="1:3" s="108" customFormat="1" ht="75" x14ac:dyDescent="0.25">
      <c r="A7" s="7" t="s">
        <v>147</v>
      </c>
      <c r="B7" s="2" t="s">
        <v>192</v>
      </c>
      <c r="C7" s="49" t="s">
        <v>165</v>
      </c>
    </row>
    <row r="8" spans="1:3" s="108" customFormat="1" ht="75" x14ac:dyDescent="0.25">
      <c r="A8" s="7" t="s">
        <v>148</v>
      </c>
      <c r="B8" s="2" t="s">
        <v>186</v>
      </c>
      <c r="C8" s="49" t="s">
        <v>166</v>
      </c>
    </row>
    <row r="9" spans="1:3" s="108" customFormat="1" ht="60" x14ac:dyDescent="0.25">
      <c r="A9" s="7" t="s">
        <v>149</v>
      </c>
      <c r="B9" s="2" t="s">
        <v>187</v>
      </c>
      <c r="C9" s="49" t="s">
        <v>167</v>
      </c>
    </row>
    <row r="10" spans="1:3" s="108" customFormat="1" ht="75" x14ac:dyDescent="0.25">
      <c r="A10" s="7" t="s">
        <v>150</v>
      </c>
      <c r="B10" s="2" t="s">
        <v>188</v>
      </c>
      <c r="C10" s="49" t="s">
        <v>168</v>
      </c>
    </row>
    <row r="11" spans="1:3" s="108" customFormat="1" ht="75" x14ac:dyDescent="0.25">
      <c r="A11" s="7" t="s">
        <v>151</v>
      </c>
      <c r="B11" s="2" t="s">
        <v>189</v>
      </c>
      <c r="C11" s="49" t="s">
        <v>169</v>
      </c>
    </row>
    <row r="12" spans="1:3" s="108" customFormat="1" ht="75" x14ac:dyDescent="0.25">
      <c r="A12" s="7" t="s">
        <v>152</v>
      </c>
      <c r="B12" s="2" t="s">
        <v>190</v>
      </c>
      <c r="C12" s="49" t="s">
        <v>170</v>
      </c>
    </row>
    <row r="13" spans="1:3" s="108" customFormat="1" ht="60" x14ac:dyDescent="0.25">
      <c r="A13" s="7" t="s">
        <v>153</v>
      </c>
      <c r="B13" s="2" t="s">
        <v>185</v>
      </c>
      <c r="C13" s="49" t="s">
        <v>171</v>
      </c>
    </row>
    <row r="14" spans="1:3" s="108" customFormat="1" ht="90" x14ac:dyDescent="0.25">
      <c r="A14" s="7" t="s">
        <v>154</v>
      </c>
      <c r="B14" s="2" t="s">
        <v>184</v>
      </c>
      <c r="C14" s="49" t="s">
        <v>172</v>
      </c>
    </row>
    <row r="15" spans="1:3" s="108" customFormat="1" ht="60" x14ac:dyDescent="0.25">
      <c r="A15" s="7" t="s">
        <v>155</v>
      </c>
      <c r="B15" s="2" t="s">
        <v>183</v>
      </c>
      <c r="C15" s="49" t="s">
        <v>173</v>
      </c>
    </row>
    <row r="16" spans="1:3" s="108" customFormat="1" ht="75" x14ac:dyDescent="0.25">
      <c r="A16" s="7" t="s">
        <v>156</v>
      </c>
      <c r="B16" s="2" t="s">
        <v>182</v>
      </c>
      <c r="C16" s="49" t="s">
        <v>174</v>
      </c>
    </row>
    <row r="17" spans="1:3" s="108" customFormat="1" ht="75" x14ac:dyDescent="0.25">
      <c r="A17" s="7" t="s">
        <v>157</v>
      </c>
      <c r="B17" s="2" t="s">
        <v>181</v>
      </c>
      <c r="C17" s="49" t="s">
        <v>175</v>
      </c>
    </row>
    <row r="18" spans="1:3" s="108" customFormat="1" ht="60" x14ac:dyDescent="0.25">
      <c r="A18" s="7" t="s">
        <v>158</v>
      </c>
      <c r="B18" s="2" t="s">
        <v>180</v>
      </c>
      <c r="C18" s="49" t="s">
        <v>176</v>
      </c>
    </row>
    <row r="19" spans="1:3" s="108" customFormat="1" ht="105.75" thickBot="1" x14ac:dyDescent="0.3">
      <c r="A19" s="30" t="s">
        <v>161</v>
      </c>
      <c r="B19" s="31" t="s">
        <v>179</v>
      </c>
      <c r="C19" s="52" t="s">
        <v>177</v>
      </c>
    </row>
    <row r="20" spans="1:3" s="108" customFormat="1" x14ac:dyDescent="0.25">
      <c r="A20" s="4"/>
      <c r="B20" s="4"/>
    </row>
    <row r="21" spans="1:3" s="108" customFormat="1" x14ac:dyDescent="0.25">
      <c r="A21" s="4"/>
      <c r="B21" s="4"/>
    </row>
    <row r="22" spans="1:3" s="108" customFormat="1" x14ac:dyDescent="0.25">
      <c r="A22" s="4"/>
      <c r="B22" s="4"/>
    </row>
  </sheetData>
  <mergeCells count="1">
    <mergeCell ref="A1:C1"/>
  </mergeCells>
  <printOptions horizontalCentered="1" verticalCentered="1"/>
  <pageMargins left="0.51181102362204722" right="0.51181102362204722" top="0.78740157480314965" bottom="0.78740157480314965" header="0.31496062992125984" footer="0.31496062992125984"/>
  <pageSetup paperSize="9" scale="5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Normal="100" workbookViewId="0">
      <selection activeCell="P5" sqref="P5"/>
    </sheetView>
  </sheetViews>
  <sheetFormatPr defaultRowHeight="15" x14ac:dyDescent="0.25"/>
  <sheetData>
    <row r="1" spans="1:14" ht="15.75" thickBot="1" x14ac:dyDescent="0.3">
      <c r="A1" s="136" t="s">
        <v>178</v>
      </c>
      <c r="B1" s="137"/>
      <c r="C1" s="137"/>
      <c r="D1" s="137"/>
      <c r="E1" s="137"/>
      <c r="F1" s="137"/>
      <c r="G1" s="137"/>
      <c r="H1" s="137"/>
      <c r="I1" s="137"/>
      <c r="J1" s="137"/>
      <c r="K1" s="137"/>
      <c r="L1" s="137"/>
      <c r="M1" s="137"/>
      <c r="N1" s="138"/>
    </row>
    <row r="2" spans="1:14" x14ac:dyDescent="0.25">
      <c r="A2" s="127"/>
      <c r="B2" s="128"/>
      <c r="C2" s="128"/>
      <c r="D2" s="128"/>
      <c r="E2" s="128"/>
      <c r="F2" s="128"/>
      <c r="G2" s="128"/>
      <c r="H2" s="128"/>
      <c r="I2" s="128"/>
      <c r="J2" s="128"/>
      <c r="K2" s="128"/>
      <c r="L2" s="128"/>
      <c r="M2" s="128"/>
      <c r="N2" s="129"/>
    </row>
    <row r="3" spans="1:14" x14ac:dyDescent="0.25">
      <c r="A3" s="130"/>
      <c r="B3" s="131"/>
      <c r="C3" s="131"/>
      <c r="D3" s="131"/>
      <c r="E3" s="131"/>
      <c r="F3" s="131"/>
      <c r="G3" s="131"/>
      <c r="H3" s="131"/>
      <c r="I3" s="131"/>
      <c r="J3" s="131"/>
      <c r="K3" s="131"/>
      <c r="L3" s="131"/>
      <c r="M3" s="131"/>
      <c r="N3" s="132"/>
    </row>
    <row r="4" spans="1:14" x14ac:dyDescent="0.25">
      <c r="A4" s="130"/>
      <c r="B4" s="131"/>
      <c r="C4" s="131"/>
      <c r="D4" s="131"/>
      <c r="E4" s="131"/>
      <c r="F4" s="131"/>
      <c r="G4" s="131"/>
      <c r="H4" s="131"/>
      <c r="I4" s="131"/>
      <c r="J4" s="131"/>
      <c r="K4" s="131"/>
      <c r="L4" s="131"/>
      <c r="M4" s="131"/>
      <c r="N4" s="132"/>
    </row>
    <row r="5" spans="1:14" x14ac:dyDescent="0.25">
      <c r="A5" s="130"/>
      <c r="B5" s="131"/>
      <c r="C5" s="131"/>
      <c r="D5" s="131"/>
      <c r="E5" s="131"/>
      <c r="F5" s="131"/>
      <c r="G5" s="131"/>
      <c r="H5" s="131"/>
      <c r="I5" s="131"/>
      <c r="J5" s="131"/>
      <c r="K5" s="131"/>
      <c r="L5" s="131"/>
      <c r="M5" s="131"/>
      <c r="N5" s="132"/>
    </row>
    <row r="6" spans="1:14" x14ac:dyDescent="0.25">
      <c r="A6" s="130"/>
      <c r="B6" s="131"/>
      <c r="C6" s="131"/>
      <c r="D6" s="131"/>
      <c r="E6" s="131"/>
      <c r="F6" s="131"/>
      <c r="G6" s="131"/>
      <c r="H6" s="131"/>
      <c r="I6" s="131"/>
      <c r="J6" s="131"/>
      <c r="K6" s="131"/>
      <c r="L6" s="131"/>
      <c r="M6" s="131"/>
      <c r="N6" s="132"/>
    </row>
    <row r="7" spans="1:14" x14ac:dyDescent="0.25">
      <c r="A7" s="130"/>
      <c r="B7" s="131"/>
      <c r="C7" s="131"/>
      <c r="D7" s="131"/>
      <c r="E7" s="131"/>
      <c r="F7" s="131"/>
      <c r="G7" s="131"/>
      <c r="H7" s="131"/>
      <c r="I7" s="131"/>
      <c r="J7" s="131"/>
      <c r="K7" s="131"/>
      <c r="L7" s="131"/>
      <c r="M7" s="131"/>
      <c r="N7" s="132"/>
    </row>
    <row r="8" spans="1:14" x14ac:dyDescent="0.25">
      <c r="A8" s="130"/>
      <c r="B8" s="131"/>
      <c r="C8" s="131"/>
      <c r="D8" s="131"/>
      <c r="E8" s="131"/>
      <c r="F8" s="131"/>
      <c r="G8" s="131"/>
      <c r="H8" s="131"/>
      <c r="I8" s="131"/>
      <c r="J8" s="131"/>
      <c r="K8" s="131"/>
      <c r="L8" s="131"/>
      <c r="M8" s="131"/>
      <c r="N8" s="132"/>
    </row>
    <row r="9" spans="1:14" x14ac:dyDescent="0.25">
      <c r="A9" s="130"/>
      <c r="B9" s="131"/>
      <c r="C9" s="131"/>
      <c r="D9" s="131"/>
      <c r="E9" s="131"/>
      <c r="F9" s="131"/>
      <c r="G9" s="131"/>
      <c r="H9" s="131"/>
      <c r="I9" s="131"/>
      <c r="J9" s="131"/>
      <c r="K9" s="131"/>
      <c r="L9" s="131"/>
      <c r="M9" s="131"/>
      <c r="N9" s="132"/>
    </row>
    <row r="10" spans="1:14" x14ac:dyDescent="0.25">
      <c r="A10" s="130"/>
      <c r="B10" s="131"/>
      <c r="C10" s="131"/>
      <c r="D10" s="131"/>
      <c r="E10" s="131"/>
      <c r="F10" s="131"/>
      <c r="G10" s="131"/>
      <c r="H10" s="131"/>
      <c r="I10" s="131"/>
      <c r="J10" s="131"/>
      <c r="K10" s="131"/>
      <c r="L10" s="131"/>
      <c r="M10" s="131"/>
      <c r="N10" s="132"/>
    </row>
    <row r="11" spans="1:14" x14ac:dyDescent="0.25">
      <c r="A11" s="130"/>
      <c r="B11" s="131"/>
      <c r="C11" s="131"/>
      <c r="D11" s="131"/>
      <c r="E11" s="131"/>
      <c r="F11" s="131"/>
      <c r="G11" s="131"/>
      <c r="H11" s="131"/>
      <c r="I11" s="131"/>
      <c r="J11" s="131"/>
      <c r="K11" s="131"/>
      <c r="L11" s="131"/>
      <c r="M11" s="131"/>
      <c r="N11" s="132"/>
    </row>
    <row r="12" spans="1:14" x14ac:dyDescent="0.25">
      <c r="A12" s="130"/>
      <c r="B12" s="131"/>
      <c r="C12" s="131"/>
      <c r="D12" s="131"/>
      <c r="E12" s="131"/>
      <c r="F12" s="131"/>
      <c r="G12" s="131"/>
      <c r="H12" s="131"/>
      <c r="I12" s="131"/>
      <c r="J12" s="131"/>
      <c r="K12" s="131"/>
      <c r="L12" s="131"/>
      <c r="M12" s="131"/>
      <c r="N12" s="132"/>
    </row>
    <row r="13" spans="1:14" x14ac:dyDescent="0.25">
      <c r="A13" s="130"/>
      <c r="B13" s="131"/>
      <c r="C13" s="131"/>
      <c r="D13" s="131"/>
      <c r="E13" s="131"/>
      <c r="F13" s="131"/>
      <c r="G13" s="131"/>
      <c r="H13" s="131"/>
      <c r="I13" s="131"/>
      <c r="J13" s="131"/>
      <c r="K13" s="131"/>
      <c r="L13" s="131"/>
      <c r="M13" s="131"/>
      <c r="N13" s="132"/>
    </row>
    <row r="14" spans="1:14" x14ac:dyDescent="0.25">
      <c r="A14" s="130"/>
      <c r="B14" s="131"/>
      <c r="C14" s="131"/>
      <c r="D14" s="131"/>
      <c r="E14" s="131"/>
      <c r="F14" s="131"/>
      <c r="G14" s="131"/>
      <c r="H14" s="131"/>
      <c r="I14" s="131"/>
      <c r="J14" s="131"/>
      <c r="K14" s="131"/>
      <c r="L14" s="131"/>
      <c r="M14" s="131"/>
      <c r="N14" s="132"/>
    </row>
    <row r="15" spans="1:14" x14ac:dyDescent="0.25">
      <c r="A15" s="130"/>
      <c r="B15" s="131"/>
      <c r="C15" s="131"/>
      <c r="D15" s="131"/>
      <c r="E15" s="131"/>
      <c r="F15" s="131"/>
      <c r="G15" s="131"/>
      <c r="H15" s="131"/>
      <c r="I15" s="131"/>
      <c r="J15" s="131"/>
      <c r="K15" s="131"/>
      <c r="L15" s="131"/>
      <c r="M15" s="131"/>
      <c r="N15" s="132"/>
    </row>
    <row r="16" spans="1:14" x14ac:dyDescent="0.25">
      <c r="A16" s="130"/>
      <c r="B16" s="131"/>
      <c r="C16" s="131"/>
      <c r="D16" s="131"/>
      <c r="E16" s="131"/>
      <c r="F16" s="131"/>
      <c r="G16" s="131"/>
      <c r="H16" s="131"/>
      <c r="I16" s="131"/>
      <c r="J16" s="131"/>
      <c r="K16" s="131"/>
      <c r="L16" s="131"/>
      <c r="M16" s="131"/>
      <c r="N16" s="132"/>
    </row>
    <row r="17" spans="1:14" x14ac:dyDescent="0.25">
      <c r="A17" s="130"/>
      <c r="B17" s="131"/>
      <c r="C17" s="131"/>
      <c r="D17" s="131"/>
      <c r="E17" s="131"/>
      <c r="F17" s="131"/>
      <c r="G17" s="131"/>
      <c r="H17" s="131"/>
      <c r="I17" s="131"/>
      <c r="J17" s="131"/>
      <c r="K17" s="131"/>
      <c r="L17" s="131"/>
      <c r="M17" s="131"/>
      <c r="N17" s="132"/>
    </row>
    <row r="18" spans="1:14" x14ac:dyDescent="0.25">
      <c r="A18" s="130"/>
      <c r="B18" s="131"/>
      <c r="C18" s="131"/>
      <c r="D18" s="131"/>
      <c r="E18" s="131"/>
      <c r="F18" s="131"/>
      <c r="G18" s="131"/>
      <c r="H18" s="131"/>
      <c r="I18" s="131"/>
      <c r="J18" s="131"/>
      <c r="K18" s="131"/>
      <c r="L18" s="131"/>
      <c r="M18" s="131"/>
      <c r="N18" s="132"/>
    </row>
    <row r="19" spans="1:14" x14ac:dyDescent="0.25">
      <c r="A19" s="130"/>
      <c r="B19" s="131"/>
      <c r="C19" s="131"/>
      <c r="D19" s="131"/>
      <c r="E19" s="131"/>
      <c r="F19" s="131"/>
      <c r="G19" s="131"/>
      <c r="H19" s="131"/>
      <c r="I19" s="131"/>
      <c r="J19" s="131"/>
      <c r="K19" s="131"/>
      <c r="L19" s="131"/>
      <c r="M19" s="131"/>
      <c r="N19" s="132"/>
    </row>
    <row r="20" spans="1:14" x14ac:dyDescent="0.25">
      <c r="A20" s="130"/>
      <c r="B20" s="131"/>
      <c r="C20" s="131"/>
      <c r="D20" s="131"/>
      <c r="E20" s="131"/>
      <c r="F20" s="131"/>
      <c r="G20" s="131"/>
      <c r="H20" s="131"/>
      <c r="I20" s="131"/>
      <c r="J20" s="131"/>
      <c r="K20" s="131"/>
      <c r="L20" s="131"/>
      <c r="M20" s="131"/>
      <c r="N20" s="132"/>
    </row>
    <row r="21" spans="1:14" x14ac:dyDescent="0.25">
      <c r="A21" s="130"/>
      <c r="B21" s="131"/>
      <c r="C21" s="131"/>
      <c r="D21" s="131"/>
      <c r="E21" s="131"/>
      <c r="F21" s="131"/>
      <c r="G21" s="131"/>
      <c r="H21" s="131"/>
      <c r="I21" s="131"/>
      <c r="J21" s="131"/>
      <c r="K21" s="131"/>
      <c r="L21" s="131"/>
      <c r="M21" s="131"/>
      <c r="N21" s="132"/>
    </row>
    <row r="22" spans="1:14" x14ac:dyDescent="0.25">
      <c r="A22" s="130"/>
      <c r="B22" s="131"/>
      <c r="C22" s="131"/>
      <c r="D22" s="131"/>
      <c r="E22" s="131"/>
      <c r="F22" s="131"/>
      <c r="G22" s="131"/>
      <c r="H22" s="131"/>
      <c r="I22" s="131"/>
      <c r="J22" s="131"/>
      <c r="K22" s="131"/>
      <c r="L22" s="131"/>
      <c r="M22" s="131"/>
      <c r="N22" s="132"/>
    </row>
    <row r="23" spans="1:14" x14ac:dyDescent="0.25">
      <c r="A23" s="130"/>
      <c r="B23" s="131"/>
      <c r="C23" s="131"/>
      <c r="D23" s="131"/>
      <c r="E23" s="131"/>
      <c r="F23" s="131"/>
      <c r="G23" s="131"/>
      <c r="H23" s="131"/>
      <c r="I23" s="131"/>
      <c r="J23" s="131"/>
      <c r="K23" s="131"/>
      <c r="L23" s="131"/>
      <c r="M23" s="131"/>
      <c r="N23" s="132"/>
    </row>
    <row r="24" spans="1:14" x14ac:dyDescent="0.25">
      <c r="A24" s="130"/>
      <c r="B24" s="131"/>
      <c r="C24" s="131"/>
      <c r="D24" s="131"/>
      <c r="E24" s="131"/>
      <c r="F24" s="131"/>
      <c r="G24" s="131"/>
      <c r="H24" s="131"/>
      <c r="I24" s="131"/>
      <c r="J24" s="131"/>
      <c r="K24" s="131"/>
      <c r="L24" s="131"/>
      <c r="M24" s="131"/>
      <c r="N24" s="132"/>
    </row>
    <row r="25" spans="1:14" x14ac:dyDescent="0.25">
      <c r="A25" s="130"/>
      <c r="B25" s="131"/>
      <c r="C25" s="131"/>
      <c r="D25" s="131"/>
      <c r="E25" s="131"/>
      <c r="F25" s="131"/>
      <c r="G25" s="131"/>
      <c r="H25" s="131"/>
      <c r="I25" s="131"/>
      <c r="J25" s="131"/>
      <c r="K25" s="131"/>
      <c r="L25" s="131"/>
      <c r="M25" s="131"/>
      <c r="N25" s="132"/>
    </row>
    <row r="26" spans="1:14" x14ac:dyDescent="0.25">
      <c r="A26" s="130"/>
      <c r="B26" s="131"/>
      <c r="C26" s="131"/>
      <c r="D26" s="131"/>
      <c r="E26" s="131"/>
      <c r="F26" s="131"/>
      <c r="G26" s="131"/>
      <c r="H26" s="131"/>
      <c r="I26" s="131"/>
      <c r="J26" s="131"/>
      <c r="K26" s="131"/>
      <c r="L26" s="131"/>
      <c r="M26" s="131"/>
      <c r="N26" s="132"/>
    </row>
    <row r="27" spans="1:14" x14ac:dyDescent="0.25">
      <c r="A27" s="130"/>
      <c r="B27" s="131"/>
      <c r="C27" s="131"/>
      <c r="D27" s="131"/>
      <c r="E27" s="131"/>
      <c r="F27" s="131"/>
      <c r="G27" s="131"/>
      <c r="H27" s="131"/>
      <c r="I27" s="131"/>
      <c r="J27" s="131"/>
      <c r="K27" s="131"/>
      <c r="L27" s="131"/>
      <c r="M27" s="131"/>
      <c r="N27" s="132"/>
    </row>
    <row r="28" spans="1:14" x14ac:dyDescent="0.25">
      <c r="A28" s="130"/>
      <c r="B28" s="131"/>
      <c r="C28" s="131"/>
      <c r="D28" s="131"/>
      <c r="E28" s="131"/>
      <c r="F28" s="131"/>
      <c r="G28" s="131"/>
      <c r="H28" s="131"/>
      <c r="I28" s="131"/>
      <c r="J28" s="131"/>
      <c r="K28" s="131"/>
      <c r="L28" s="131"/>
      <c r="M28" s="131"/>
      <c r="N28" s="132"/>
    </row>
    <row r="29" spans="1:14" x14ac:dyDescent="0.25">
      <c r="A29" s="130"/>
      <c r="B29" s="131"/>
      <c r="C29" s="131"/>
      <c r="D29" s="131"/>
      <c r="E29" s="131"/>
      <c r="F29" s="131"/>
      <c r="G29" s="131"/>
      <c r="H29" s="131"/>
      <c r="I29" s="131"/>
      <c r="J29" s="131"/>
      <c r="K29" s="131"/>
      <c r="L29" s="131"/>
      <c r="M29" s="131"/>
      <c r="N29" s="132"/>
    </row>
    <row r="30" spans="1:14" x14ac:dyDescent="0.25">
      <c r="A30" s="130"/>
      <c r="B30" s="131"/>
      <c r="C30" s="131"/>
      <c r="D30" s="131"/>
      <c r="E30" s="131"/>
      <c r="F30" s="131"/>
      <c r="G30" s="131"/>
      <c r="H30" s="131"/>
      <c r="I30" s="131"/>
      <c r="J30" s="131"/>
      <c r="K30" s="131"/>
      <c r="L30" s="131"/>
      <c r="M30" s="131"/>
      <c r="N30" s="132"/>
    </row>
    <row r="31" spans="1:14" x14ac:dyDescent="0.25">
      <c r="A31" s="130"/>
      <c r="B31" s="131"/>
      <c r="C31" s="131"/>
      <c r="D31" s="131"/>
      <c r="E31" s="131"/>
      <c r="F31" s="131"/>
      <c r="G31" s="131"/>
      <c r="H31" s="131"/>
      <c r="I31" s="131"/>
      <c r="J31" s="131"/>
      <c r="K31" s="131"/>
      <c r="L31" s="131"/>
      <c r="M31" s="131"/>
      <c r="N31" s="132"/>
    </row>
    <row r="32" spans="1:14" ht="15.75" thickBot="1" x14ac:dyDescent="0.3">
      <c r="A32" s="133"/>
      <c r="B32" s="134"/>
      <c r="C32" s="134"/>
      <c r="D32" s="134"/>
      <c r="E32" s="134"/>
      <c r="F32" s="134"/>
      <c r="G32" s="134"/>
      <c r="H32" s="134"/>
      <c r="I32" s="134"/>
      <c r="J32" s="134"/>
      <c r="K32" s="134"/>
      <c r="L32" s="134"/>
      <c r="M32" s="134"/>
      <c r="N32" s="135"/>
    </row>
  </sheetData>
  <mergeCells count="2">
    <mergeCell ref="A2:N32"/>
    <mergeCell ref="A1:N1"/>
  </mergeCells>
  <pageMargins left="0.7" right="0.7" top="0.75" bottom="0.75" header="0.3" footer="0.3"/>
  <pageSetup paperSize="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
    <pageSetUpPr fitToPage="1"/>
  </sheetPr>
  <dimension ref="A1:F27"/>
  <sheetViews>
    <sheetView workbookViewId="0">
      <selection activeCell="H20" sqref="H20"/>
    </sheetView>
  </sheetViews>
  <sheetFormatPr defaultRowHeight="15" x14ac:dyDescent="0.25"/>
  <cols>
    <col min="1" max="6" width="16.7109375" customWidth="1"/>
  </cols>
  <sheetData>
    <row r="1" spans="1:6" ht="15.75" thickBot="1" x14ac:dyDescent="0.3">
      <c r="A1" s="141" t="s">
        <v>108</v>
      </c>
      <c r="B1" s="142"/>
      <c r="C1" s="142"/>
      <c r="D1" s="142"/>
      <c r="E1" s="142"/>
      <c r="F1" s="143"/>
    </row>
    <row r="2" spans="1:6" x14ac:dyDescent="0.25">
      <c r="A2" s="144" t="s">
        <v>109</v>
      </c>
      <c r="B2" s="139"/>
      <c r="C2" s="139"/>
      <c r="D2" s="139" t="s">
        <v>110</v>
      </c>
      <c r="E2" s="139"/>
      <c r="F2" s="140"/>
    </row>
    <row r="3" spans="1:6" x14ac:dyDescent="0.25">
      <c r="A3" s="69" t="s">
        <v>106</v>
      </c>
      <c r="B3" s="70" t="s">
        <v>107</v>
      </c>
      <c r="C3" s="70" t="s">
        <v>48</v>
      </c>
      <c r="D3" s="70" t="s">
        <v>106</v>
      </c>
      <c r="E3" s="70" t="s">
        <v>107</v>
      </c>
      <c r="F3" s="71" t="s">
        <v>48</v>
      </c>
    </row>
    <row r="4" spans="1:6" ht="15.75" thickBot="1" x14ac:dyDescent="0.3">
      <c r="A4" s="62">
        <v>0.29166666666666669</v>
      </c>
      <c r="B4" s="63">
        <v>0.4375</v>
      </c>
      <c r="C4" s="85">
        <v>13</v>
      </c>
      <c r="D4" s="63">
        <v>0.80902777777777779</v>
      </c>
      <c r="E4" s="63">
        <v>0.97222222222222221</v>
      </c>
      <c r="F4" s="90">
        <v>13</v>
      </c>
    </row>
    <row r="5" spans="1:6" x14ac:dyDescent="0.25">
      <c r="A5" s="144" t="s">
        <v>113</v>
      </c>
      <c r="B5" s="139"/>
      <c r="C5" s="139"/>
      <c r="D5" s="139" t="s">
        <v>111</v>
      </c>
      <c r="E5" s="139"/>
      <c r="F5" s="140"/>
    </row>
    <row r="6" spans="1:6" x14ac:dyDescent="0.25">
      <c r="A6" s="69" t="s">
        <v>106</v>
      </c>
      <c r="B6" s="70" t="s">
        <v>107</v>
      </c>
      <c r="C6" s="70" t="s">
        <v>48</v>
      </c>
      <c r="D6" s="70" t="s">
        <v>106</v>
      </c>
      <c r="E6" s="70" t="s">
        <v>107</v>
      </c>
      <c r="F6" s="71" t="s">
        <v>48</v>
      </c>
    </row>
    <row r="7" spans="1:6" ht="15.75" thickBot="1" x14ac:dyDescent="0.3">
      <c r="A7" s="62">
        <v>0.44097222222222227</v>
      </c>
      <c r="B7" s="63">
        <v>0.50694444444444442</v>
      </c>
      <c r="C7" s="85">
        <v>7</v>
      </c>
      <c r="D7" s="63">
        <v>0.73958333333333337</v>
      </c>
      <c r="E7" s="63">
        <v>0.80555555555555547</v>
      </c>
      <c r="F7" s="90">
        <v>7</v>
      </c>
    </row>
    <row r="8" spans="1:6" x14ac:dyDescent="0.25">
      <c r="A8" s="144" t="s">
        <v>112</v>
      </c>
      <c r="B8" s="139"/>
      <c r="C8" s="139"/>
      <c r="D8" s="139" t="s">
        <v>114</v>
      </c>
      <c r="E8" s="139"/>
      <c r="F8" s="140"/>
    </row>
    <row r="9" spans="1:6" x14ac:dyDescent="0.25">
      <c r="A9" s="69" t="s">
        <v>106</v>
      </c>
      <c r="B9" s="70" t="s">
        <v>107</v>
      </c>
      <c r="C9" s="70" t="s">
        <v>48</v>
      </c>
      <c r="D9" s="70" t="s">
        <v>106</v>
      </c>
      <c r="E9" s="70" t="s">
        <v>107</v>
      </c>
      <c r="F9" s="71" t="s">
        <v>48</v>
      </c>
    </row>
    <row r="10" spans="1:6" x14ac:dyDescent="0.25">
      <c r="A10" s="65">
        <v>0.51041666666666663</v>
      </c>
      <c r="B10" s="61">
        <v>0.57638888888888895</v>
      </c>
      <c r="C10" s="17">
        <v>6</v>
      </c>
      <c r="D10" s="64">
        <v>0.3125</v>
      </c>
      <c r="E10" s="64">
        <v>0.38194444444444442</v>
      </c>
      <c r="F10" s="91">
        <v>6</v>
      </c>
    </row>
    <row r="11" spans="1:6" x14ac:dyDescent="0.25">
      <c r="A11" s="66">
        <v>0.61111111111111105</v>
      </c>
      <c r="B11" s="64">
        <v>0.67708333333333337</v>
      </c>
      <c r="C11" s="17">
        <v>6</v>
      </c>
      <c r="D11" s="64">
        <v>0.34375</v>
      </c>
      <c r="E11" s="64">
        <v>0.41319444444444442</v>
      </c>
      <c r="F11" s="91">
        <v>6</v>
      </c>
    </row>
    <row r="12" spans="1:6" x14ac:dyDescent="0.25">
      <c r="A12" s="66">
        <v>0.63541666666666663</v>
      </c>
      <c r="B12" s="64">
        <v>0.70138888888888884</v>
      </c>
      <c r="C12" s="17">
        <v>6</v>
      </c>
      <c r="D12" s="64">
        <v>0.625</v>
      </c>
      <c r="E12" s="64">
        <v>0.69444444444444453</v>
      </c>
      <c r="F12" s="91">
        <v>6</v>
      </c>
    </row>
    <row r="13" spans="1:6" ht="15.75" thickBot="1" x14ac:dyDescent="0.3">
      <c r="A13" s="72">
        <v>0.75</v>
      </c>
      <c r="B13" s="73">
        <v>0.81597222222222221</v>
      </c>
      <c r="C13" s="85">
        <v>6</v>
      </c>
      <c r="D13" s="73">
        <v>0.66666666666666663</v>
      </c>
      <c r="E13" s="73">
        <v>0.73611111111111116</v>
      </c>
      <c r="F13" s="90">
        <v>6</v>
      </c>
    </row>
    <row r="14" spans="1:6" x14ac:dyDescent="0.25">
      <c r="A14" s="144" t="s">
        <v>115</v>
      </c>
      <c r="B14" s="139"/>
      <c r="C14" s="139"/>
      <c r="D14" s="139" t="s">
        <v>116</v>
      </c>
      <c r="E14" s="139"/>
      <c r="F14" s="140"/>
    </row>
    <row r="15" spans="1:6" x14ac:dyDescent="0.25">
      <c r="A15" s="69" t="s">
        <v>106</v>
      </c>
      <c r="B15" s="70" t="s">
        <v>107</v>
      </c>
      <c r="C15" s="70" t="s">
        <v>48</v>
      </c>
      <c r="D15" s="70" t="s">
        <v>106</v>
      </c>
      <c r="E15" s="70" t="s">
        <v>107</v>
      </c>
      <c r="F15" s="71" t="s">
        <v>48</v>
      </c>
    </row>
    <row r="16" spans="1:6" x14ac:dyDescent="0.25">
      <c r="A16" s="66">
        <v>0.3125</v>
      </c>
      <c r="B16" s="64">
        <v>0.42708333333333331</v>
      </c>
      <c r="C16" s="86">
        <v>8</v>
      </c>
      <c r="D16" s="64">
        <v>0.46875</v>
      </c>
      <c r="E16" s="64">
        <v>0.58680555555555558</v>
      </c>
      <c r="F16" s="92">
        <v>8</v>
      </c>
    </row>
    <row r="17" spans="1:6" ht="15.75" thickBot="1" x14ac:dyDescent="0.3">
      <c r="A17" s="67">
        <v>0.625</v>
      </c>
      <c r="B17" s="68">
        <v>0.75</v>
      </c>
      <c r="C17" s="89">
        <v>8</v>
      </c>
      <c r="D17" s="68">
        <v>0.71180555555555547</v>
      </c>
      <c r="E17" s="68">
        <v>0.82638888888888884</v>
      </c>
      <c r="F17" s="87">
        <v>8</v>
      </c>
    </row>
    <row r="18" spans="1:6" x14ac:dyDescent="0.25">
      <c r="A18" s="145" t="s">
        <v>117</v>
      </c>
      <c r="B18" s="146"/>
      <c r="C18" s="146"/>
      <c r="D18" s="146" t="s">
        <v>118</v>
      </c>
      <c r="E18" s="146"/>
      <c r="F18" s="147"/>
    </row>
    <row r="19" spans="1:6" x14ac:dyDescent="0.25">
      <c r="A19" s="69" t="s">
        <v>106</v>
      </c>
      <c r="B19" s="70" t="s">
        <v>107</v>
      </c>
      <c r="C19" s="70" t="s">
        <v>48</v>
      </c>
      <c r="D19" s="70" t="s">
        <v>106</v>
      </c>
      <c r="E19" s="70" t="s">
        <v>107</v>
      </c>
      <c r="F19" s="71" t="s">
        <v>48</v>
      </c>
    </row>
    <row r="20" spans="1:6" x14ac:dyDescent="0.25">
      <c r="A20" s="66">
        <v>0.34375</v>
      </c>
      <c r="B20" s="64">
        <v>0.4826388888888889</v>
      </c>
      <c r="C20" s="86">
        <v>11</v>
      </c>
      <c r="D20" s="64">
        <v>0.3125</v>
      </c>
      <c r="E20" s="64">
        <v>0.46527777777777773</v>
      </c>
      <c r="F20" s="92">
        <v>11</v>
      </c>
    </row>
    <row r="21" spans="1:6" ht="15.75" thickBot="1" x14ac:dyDescent="0.3">
      <c r="A21" s="72">
        <v>0.75347222222222221</v>
      </c>
      <c r="B21" s="73">
        <v>0.89236111111111116</v>
      </c>
      <c r="C21" s="107">
        <v>11</v>
      </c>
      <c r="D21" s="73">
        <v>0.90625</v>
      </c>
      <c r="E21" s="73">
        <v>5.5555555555555552E-2</v>
      </c>
      <c r="F21" s="88">
        <v>11</v>
      </c>
    </row>
    <row r="22" spans="1:6" x14ac:dyDescent="0.25">
      <c r="A22" s="144" t="s">
        <v>119</v>
      </c>
      <c r="B22" s="139"/>
      <c r="C22" s="139"/>
      <c r="D22" s="139" t="s">
        <v>120</v>
      </c>
      <c r="E22" s="139"/>
      <c r="F22" s="140"/>
    </row>
    <row r="23" spans="1:6" x14ac:dyDescent="0.25">
      <c r="A23" s="69" t="s">
        <v>106</v>
      </c>
      <c r="B23" s="70" t="s">
        <v>107</v>
      </c>
      <c r="C23" s="70" t="s">
        <v>48</v>
      </c>
      <c r="D23" s="70" t="s">
        <v>106</v>
      </c>
      <c r="E23" s="70" t="s">
        <v>107</v>
      </c>
      <c r="F23" s="71" t="s">
        <v>48</v>
      </c>
    </row>
    <row r="24" spans="1:6" x14ac:dyDescent="0.25">
      <c r="A24" s="66">
        <v>0.5</v>
      </c>
      <c r="B24" s="64">
        <v>0.63541666666666663</v>
      </c>
      <c r="C24" s="86">
        <v>10</v>
      </c>
      <c r="D24" s="64">
        <v>0.25</v>
      </c>
      <c r="E24" s="64">
        <v>0.3923611111111111</v>
      </c>
      <c r="F24" s="92">
        <v>10</v>
      </c>
    </row>
    <row r="25" spans="1:6" x14ac:dyDescent="0.25">
      <c r="A25" s="66">
        <v>0.58333333333333337</v>
      </c>
      <c r="B25" s="64">
        <v>0.71875</v>
      </c>
      <c r="C25" s="86">
        <v>10</v>
      </c>
      <c r="D25" s="64">
        <v>0.33333333333333331</v>
      </c>
      <c r="E25" s="64">
        <v>0.46875</v>
      </c>
      <c r="F25" s="92">
        <v>10</v>
      </c>
    </row>
    <row r="26" spans="1:6" x14ac:dyDescent="0.25">
      <c r="A26" s="66">
        <v>0.66666666666666663</v>
      </c>
      <c r="B26" s="64">
        <v>0.80208333333333337</v>
      </c>
      <c r="C26" s="86">
        <v>10</v>
      </c>
      <c r="D26" s="64">
        <v>0.54166666666666663</v>
      </c>
      <c r="E26" s="64">
        <v>0.66666666666666663</v>
      </c>
      <c r="F26" s="92">
        <v>10</v>
      </c>
    </row>
    <row r="27" spans="1:6" ht="15.75" thickBot="1" x14ac:dyDescent="0.3">
      <c r="A27" s="67">
        <v>0.81597222222222221</v>
      </c>
      <c r="B27" s="68">
        <v>0.95138888888888884</v>
      </c>
      <c r="C27" s="89">
        <v>10</v>
      </c>
      <c r="D27" s="68">
        <v>0.72916666666666663</v>
      </c>
      <c r="E27" s="68">
        <v>0.85069444444444453</v>
      </c>
      <c r="F27" s="87">
        <v>10</v>
      </c>
    </row>
  </sheetData>
  <mergeCells count="13">
    <mergeCell ref="A14:C14"/>
    <mergeCell ref="D14:F14"/>
    <mergeCell ref="A18:C18"/>
    <mergeCell ref="D18:F18"/>
    <mergeCell ref="A22:C22"/>
    <mergeCell ref="D22:F22"/>
    <mergeCell ref="D2:F2"/>
    <mergeCell ref="D5:F5"/>
    <mergeCell ref="A1:F1"/>
    <mergeCell ref="A8:C8"/>
    <mergeCell ref="D8:F8"/>
    <mergeCell ref="A2:C2"/>
    <mergeCell ref="A5:C5"/>
  </mergeCells>
  <printOptions horizontalCentered="1" verticalCentered="1"/>
  <pageMargins left="0.51181102362204722" right="0.51181102362204722" top="0.78740157480314965" bottom="0.78740157480314965"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election activeCell="A3" sqref="A3"/>
    </sheetView>
  </sheetViews>
  <sheetFormatPr defaultRowHeight="15" x14ac:dyDescent="0.25"/>
  <cols>
    <col min="1" max="6" width="15.7109375" customWidth="1"/>
    <col min="7" max="7" width="3.140625" customWidth="1"/>
    <col min="8" max="12" width="13.7109375" customWidth="1"/>
  </cols>
  <sheetData>
    <row r="1" spans="1:12" x14ac:dyDescent="0.25">
      <c r="A1" s="148" t="s">
        <v>59</v>
      </c>
      <c r="B1" s="149"/>
      <c r="C1" s="149"/>
      <c r="D1" s="149"/>
      <c r="E1" s="149"/>
      <c r="F1" s="150"/>
      <c r="H1" s="151" t="s">
        <v>121</v>
      </c>
      <c r="I1" s="152"/>
      <c r="J1" s="152"/>
      <c r="K1" s="152"/>
      <c r="L1" s="153"/>
    </row>
    <row r="2" spans="1:12" ht="15.75" thickBot="1" x14ac:dyDescent="0.3">
      <c r="A2" s="78" t="s">
        <v>43</v>
      </c>
      <c r="B2" s="80" t="s">
        <v>56</v>
      </c>
      <c r="C2" s="80" t="s">
        <v>55</v>
      </c>
      <c r="D2" s="80" t="s">
        <v>57</v>
      </c>
      <c r="E2" s="80" t="s">
        <v>58</v>
      </c>
      <c r="F2" s="81" t="s">
        <v>42</v>
      </c>
      <c r="H2" s="78" t="s">
        <v>68</v>
      </c>
      <c r="I2" s="79" t="s">
        <v>72</v>
      </c>
      <c r="J2" s="80" t="s">
        <v>69</v>
      </c>
      <c r="K2" s="80" t="s">
        <v>70</v>
      </c>
      <c r="L2" s="81" t="s">
        <v>71</v>
      </c>
    </row>
    <row r="3" spans="1:12" ht="15.75" thickBot="1" x14ac:dyDescent="0.3">
      <c r="A3" s="26">
        <f>Hospedagem!G9</f>
        <v>390</v>
      </c>
      <c r="B3" s="27">
        <f>'Transporte Custos'!F9</f>
        <v>110</v>
      </c>
      <c r="C3" s="27">
        <f>'Passeios Custos'!E11</f>
        <v>753</v>
      </c>
      <c r="D3" s="27">
        <f>40*16</f>
        <v>640</v>
      </c>
      <c r="E3" s="27">
        <f>50*18</f>
        <v>900</v>
      </c>
      <c r="F3" s="28">
        <f>SUM(A3:E3)</f>
        <v>2793</v>
      </c>
      <c r="H3" s="43">
        <f>F3</f>
        <v>2793</v>
      </c>
      <c r="I3" s="44">
        <v>1.08</v>
      </c>
      <c r="J3" s="44">
        <f>H3/I3</f>
        <v>2586.1111111111109</v>
      </c>
      <c r="K3" s="44">
        <v>4.42</v>
      </c>
      <c r="L3" s="45">
        <f>K3*J3</f>
        <v>11430.611111111109</v>
      </c>
    </row>
    <row r="4" spans="1:12" ht="15.75" thickBot="1" x14ac:dyDescent="0.3">
      <c r="H4" s="154" t="s">
        <v>75</v>
      </c>
      <c r="I4" s="155"/>
      <c r="J4" s="46">
        <f>J3+500</f>
        <v>3086.1111111111109</v>
      </c>
      <c r="K4" s="47">
        <v>4.42</v>
      </c>
      <c r="L4" s="48">
        <f>K4*J4</f>
        <v>13640.611111111109</v>
      </c>
    </row>
  </sheetData>
  <mergeCells count="3">
    <mergeCell ref="A1:F1"/>
    <mergeCell ref="H1:L1"/>
    <mergeCell ref="H4:I4"/>
  </mergeCells>
  <pageMargins left="0.511811024" right="0.511811024" top="0.78740157499999996" bottom="0.78740157499999996" header="0.31496062000000002" footer="0.31496062000000002"/>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8</vt:i4>
      </vt:variant>
    </vt:vector>
  </HeadingPairs>
  <TitlesOfParts>
    <vt:vector size="8" baseType="lpstr">
      <vt:lpstr>Roteiro</vt:lpstr>
      <vt:lpstr>Hospedagem</vt:lpstr>
      <vt:lpstr>Transporte Custos</vt:lpstr>
      <vt:lpstr>Passeios Custos</vt:lpstr>
      <vt:lpstr>Linhas de Ônibus Havana</vt:lpstr>
      <vt:lpstr>Mapa Linhas de Ônibus Havana</vt:lpstr>
      <vt:lpstr>Horário Ônibus Entre Cidades</vt:lpstr>
      <vt:lpstr>Gastos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Thiago Carvalho</dc:creator>
  <cp:lastModifiedBy>Thiago Carvalho</cp:lastModifiedBy>
  <cp:lastPrinted>2016-03-02T16:24:34Z</cp:lastPrinted>
  <dcterms:created xsi:type="dcterms:W3CDTF">2015-02-06T13:07:55Z</dcterms:created>
  <dcterms:modified xsi:type="dcterms:W3CDTF">2016-03-02T16:54:37Z</dcterms:modified>
</cp:coreProperties>
</file>